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65f7ae3e7fa313a9/Documents/Babiators/FORMS/LINE SHEETS/2023/"/>
    </mc:Choice>
  </mc:AlternateContent>
  <xr:revisionPtr revIDLastSave="48" documentId="8_{8ED5A157-E226-42ED-B3B6-5EA2B532082A}" xr6:coauthVersionLast="47" xr6:coauthVersionMax="47" xr10:uidLastSave="{D8A41C5C-FC00-436C-9E69-53F4138D4F6D}"/>
  <bookViews>
    <workbookView xWindow="-108" yWindow="-108" windowWidth="23256" windowHeight="12456" firstSheet="1" activeTab="1" xr2:uid="{00000000-000D-0000-FFFF-FFFF00000000}"/>
  </bookViews>
  <sheets>
    <sheet name="Babiators Order Form_US" sheetId="2" state="hidden" r:id="rId1"/>
    <sheet name="2023 Order Form" sheetId="7" r:id="rId2"/>
    <sheet name="Minimums" sheetId="4" state="hidden" r:id="rId3"/>
  </sheets>
  <definedNames>
    <definedName name="_xlnm.Print_Area" localSheetId="1">'2023 Order Form'!$A$1:$N$88</definedName>
    <definedName name="_xlnm.Print_Area" localSheetId="0">'Babiators Order Form_US'!$A$1:$P$72</definedName>
    <definedName name="_xlnm.Print_Titles" localSheetId="1">'2023 Order Form'!$1:$5</definedName>
    <definedName name="_xlnm.Print_Titles" localSheetId="0">'Babiators Order Form_US'!$1:$5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67" i="7" l="1"/>
  <c r="N66" i="7"/>
  <c r="N65" i="7"/>
  <c r="N64" i="7"/>
  <c r="N63" i="7"/>
  <c r="N62" i="7"/>
  <c r="N61" i="7"/>
  <c r="N60" i="7"/>
  <c r="N26" i="7"/>
  <c r="N27" i="7"/>
  <c r="N28" i="7"/>
  <c r="N29" i="7"/>
  <c r="N31" i="7"/>
  <c r="N32" i="7"/>
  <c r="N33" i="7"/>
  <c r="N35" i="7"/>
  <c r="N36" i="7"/>
  <c r="N37" i="7"/>
  <c r="N39" i="7"/>
  <c r="N40" i="7"/>
  <c r="N43" i="7"/>
  <c r="N44" i="7"/>
  <c r="N45" i="7"/>
  <c r="N46" i="7"/>
  <c r="N48" i="7"/>
  <c r="N49" i="7"/>
  <c r="N50" i="7"/>
  <c r="N51" i="7"/>
  <c r="N53" i="7"/>
  <c r="N54" i="7"/>
  <c r="N56" i="7"/>
  <c r="N57" i="7"/>
  <c r="N58" i="7"/>
  <c r="N68" i="7"/>
  <c r="N69" i="7"/>
  <c r="N70" i="7"/>
  <c r="N71" i="7"/>
  <c r="N72" i="7"/>
  <c r="N73" i="7"/>
  <c r="N86" i="7"/>
  <c r="N19" i="7"/>
  <c r="N18" i="7"/>
  <c r="N87" i="7" l="1"/>
  <c r="N85" i="7"/>
  <c r="N84" i="7"/>
  <c r="N83" i="7"/>
  <c r="N79" i="7"/>
  <c r="N76" i="7"/>
  <c r="N75" i="7"/>
  <c r="N24" i="7"/>
  <c r="N23" i="7"/>
  <c r="N22" i="7"/>
  <c r="N21" i="7"/>
  <c r="N81" i="7" l="1"/>
  <c r="N80" i="7"/>
  <c r="N77" i="7"/>
  <c r="O40" i="2"/>
  <c r="O51" i="2"/>
  <c r="O66" i="2"/>
  <c r="O67" i="2"/>
  <c r="O68" i="2"/>
  <c r="O69" i="2"/>
  <c r="O70" i="2"/>
  <c r="O71" i="2"/>
  <c r="O50" i="2"/>
  <c r="O35" i="2"/>
  <c r="O36" i="2"/>
  <c r="O37" i="2"/>
  <c r="O38" i="2"/>
  <c r="O39" i="2"/>
  <c r="O41" i="2"/>
  <c r="O20" i="2"/>
  <c r="O21" i="2"/>
  <c r="O22" i="2"/>
  <c r="O23" i="2"/>
  <c r="O24" i="2"/>
  <c r="O25" i="2"/>
  <c r="O26" i="2"/>
  <c r="O28" i="2"/>
  <c r="O29" i="2"/>
  <c r="O30" i="2"/>
  <c r="O31" i="2"/>
  <c r="O32" i="2"/>
  <c r="O65" i="2"/>
  <c r="O46" i="2"/>
  <c r="O47" i="2"/>
  <c r="O48" i="2"/>
  <c r="O49" i="2"/>
  <c r="O52" i="2"/>
  <c r="O63" i="2"/>
  <c r="O43" i="2"/>
  <c r="O61" i="2"/>
  <c r="O19" i="2"/>
  <c r="O34" i="2"/>
  <c r="O44" i="2"/>
  <c r="O45" i="2"/>
  <c r="O54" i="2"/>
  <c r="O55" i="2"/>
  <c r="O57" i="2"/>
  <c r="O58" i="2"/>
  <c r="O59" i="2"/>
  <c r="O62" i="2"/>
  <c r="O72" i="2"/>
  <c r="N88" i="7" l="1"/>
</calcChain>
</file>

<file path=xl/sharedStrings.xml><?xml version="1.0" encoding="utf-8"?>
<sst xmlns="http://schemas.openxmlformats.org/spreadsheetml/2006/main" count="981" uniqueCount="430">
  <si>
    <t>*Fill in all YELLOW boxes</t>
  </si>
  <si>
    <t>Babiators</t>
  </si>
  <si>
    <t>international@babiators.com</t>
  </si>
  <si>
    <t>*EMAIL must be provided</t>
  </si>
  <si>
    <t>675 Seminole Ave, Suite T06</t>
  </si>
  <si>
    <t>Atlanta, GA 30307</t>
  </si>
  <si>
    <t xml:space="preserve">Customer PO number </t>
  </si>
  <si>
    <t>BILLING ADDRESS</t>
  </si>
  <si>
    <t>SHIPPING ADDRESS (if different)</t>
  </si>
  <si>
    <t xml:space="preserve">Options for </t>
  </si>
  <si>
    <t>Company Name</t>
  </si>
  <si>
    <t>Attention Name</t>
  </si>
  <si>
    <t>Address 1</t>
  </si>
  <si>
    <t>Yes</t>
  </si>
  <si>
    <t>Address 2</t>
  </si>
  <si>
    <t>No</t>
  </si>
  <si>
    <t>City, State</t>
  </si>
  <si>
    <t>NOTES/COMMENTS:</t>
  </si>
  <si>
    <t>Zip code</t>
  </si>
  <si>
    <t>Country</t>
  </si>
  <si>
    <t>None</t>
  </si>
  <si>
    <t>Phone Number</t>
  </si>
  <si>
    <t>Allison Showroom</t>
  </si>
  <si>
    <r>
      <t xml:space="preserve">EMAIL - </t>
    </r>
    <r>
      <rPr>
        <sz val="11"/>
        <color rgb="FFFF0000"/>
        <rFont val="Calibri"/>
        <family val="2"/>
        <scheme val="minor"/>
      </rPr>
      <t>required</t>
    </r>
  </si>
  <si>
    <t>Ellen Strzok</t>
  </si>
  <si>
    <r>
      <t xml:space="preserve">ORIGINAL LINE     
</t>
    </r>
    <r>
      <rPr>
        <sz val="11"/>
        <color theme="1"/>
        <rFont val="Calibri"/>
        <family val="2"/>
        <scheme val="minor"/>
      </rPr>
      <t xml:space="preserve">(US Min - 50/SKU) </t>
    </r>
  </si>
  <si>
    <t>Description</t>
  </si>
  <si>
    <t>SKU</t>
  </si>
  <si>
    <t>US</t>
  </si>
  <si>
    <t>China</t>
  </si>
  <si>
    <t>Size -Junior</t>
  </si>
  <si>
    <t>Quantity</t>
  </si>
  <si>
    <t>Size - Classic</t>
  </si>
  <si>
    <t>Price</t>
  </si>
  <si>
    <t>Sub-total</t>
  </si>
  <si>
    <t xml:space="preserve">BAB-001 </t>
  </si>
  <si>
    <t>Y</t>
  </si>
  <si>
    <t>BAB-005</t>
  </si>
  <si>
    <t>Ages 3+</t>
  </si>
  <si>
    <t>Lori Tackett</t>
  </si>
  <si>
    <t xml:space="preserve">BAB-002 </t>
  </si>
  <si>
    <t>BAB-006</t>
  </si>
  <si>
    <t>McMannemin</t>
  </si>
  <si>
    <t>BAB-004</t>
  </si>
  <si>
    <t>BAB-008</t>
  </si>
  <si>
    <t>New Age Baby</t>
  </si>
  <si>
    <t>BAB-009</t>
  </si>
  <si>
    <t>BAB-015</t>
  </si>
  <si>
    <t>On The Road Reps</t>
  </si>
  <si>
    <t>BAB-043</t>
  </si>
  <si>
    <t>BAB-047</t>
  </si>
  <si>
    <t>BAB-074</t>
  </si>
  <si>
    <t>BAB-078</t>
  </si>
  <si>
    <t>BAB-075</t>
  </si>
  <si>
    <t>BAB-079</t>
  </si>
  <si>
    <t>BAB-012</t>
  </si>
  <si>
    <t>BAB-018</t>
  </si>
  <si>
    <t>Ready to Fly Accessories Pack</t>
  </si>
  <si>
    <t xml:space="preserve">BAB-067 </t>
  </si>
  <si>
    <t>N</t>
  </si>
  <si>
    <t>(Includes strap, cleaning cloth &amp; sunglass bag)</t>
  </si>
  <si>
    <r>
      <t xml:space="preserve">POLARIZED LINE   
</t>
    </r>
    <r>
      <rPr>
        <sz val="11"/>
        <color theme="1"/>
        <rFont val="Calibri"/>
        <family val="2"/>
        <scheme val="minor"/>
      </rPr>
      <t xml:space="preserve">(US Min - 18/SKU)
</t>
    </r>
  </si>
  <si>
    <t>BAB-049</t>
  </si>
  <si>
    <t>BAB-050</t>
  </si>
  <si>
    <t>BAB-051</t>
  </si>
  <si>
    <t>BAB-052</t>
  </si>
  <si>
    <t>BAB-082</t>
  </si>
  <si>
    <t>BAB-083</t>
  </si>
  <si>
    <t>BAB-084</t>
  </si>
  <si>
    <t>BAB-085</t>
  </si>
  <si>
    <t>BAB-086</t>
  </si>
  <si>
    <t>BAB-087</t>
  </si>
  <si>
    <t>BAB-088</t>
  </si>
  <si>
    <t>BAB-089</t>
  </si>
  <si>
    <r>
      <t xml:space="preserve">ACES 
</t>
    </r>
    <r>
      <rPr>
        <sz val="11"/>
        <color theme="1"/>
        <rFont val="Calibri"/>
        <family val="2"/>
        <scheme val="minor"/>
      </rPr>
      <t>(US Min - 50/SKU)</t>
    </r>
  </si>
  <si>
    <t>Size</t>
  </si>
  <si>
    <t>Color</t>
  </si>
  <si>
    <t>Black Ops Black / Mirrored Lenses</t>
  </si>
  <si>
    <t>ACE-001</t>
  </si>
  <si>
    <t>Black Ops Black</t>
  </si>
  <si>
    <t>Black Ops Black / Blue Lenses</t>
  </si>
  <si>
    <t>ACE-002</t>
  </si>
  <si>
    <t>Wicked White / Blue Lenses</t>
  </si>
  <si>
    <t>ACE-003</t>
  </si>
  <si>
    <t>Wicked White</t>
  </si>
  <si>
    <t>Popstar Pink / Mirror Lenses</t>
  </si>
  <si>
    <t>ACE-005</t>
  </si>
  <si>
    <t>Popstar Pink</t>
  </si>
  <si>
    <t>ACE-010</t>
  </si>
  <si>
    <t>ACE-011</t>
  </si>
  <si>
    <t>Galactic Gray/Blue Lenses</t>
  </si>
  <si>
    <t>ACE-012</t>
  </si>
  <si>
    <t>Galactic Gray Camo</t>
  </si>
  <si>
    <t>Electric Blue/Mirrored Lenses</t>
  </si>
  <si>
    <t>ACE-013</t>
  </si>
  <si>
    <t>Electric Blue</t>
  </si>
  <si>
    <r>
      <t xml:space="preserve">SUBMARINERS       
</t>
    </r>
    <r>
      <rPr>
        <sz val="11"/>
        <color theme="1"/>
        <rFont val="Calibri"/>
        <family val="2"/>
        <scheme val="minor"/>
      </rPr>
      <t>(US Min - 25/SKU)</t>
    </r>
  </si>
  <si>
    <t>Swim Goggles Ages 3-6</t>
  </si>
  <si>
    <t>BAB-068</t>
  </si>
  <si>
    <t>Ages 3-6</t>
  </si>
  <si>
    <t>Blue Angels Blue</t>
  </si>
  <si>
    <t>BAB-069</t>
  </si>
  <si>
    <r>
      <t xml:space="preserve">ROCKETPACKS          
</t>
    </r>
    <r>
      <rPr>
        <sz val="11"/>
        <color theme="1"/>
        <rFont val="Calibri"/>
        <family val="2"/>
        <scheme val="minor"/>
      </rPr>
      <t>(US Min - 20/SKU)</t>
    </r>
  </si>
  <si>
    <t>Backpack - Popstar Pink</t>
  </si>
  <si>
    <t>BAB-070</t>
  </si>
  <si>
    <t>Backpack - Blue Angels Blue</t>
  </si>
  <si>
    <t>BAB-071</t>
  </si>
  <si>
    <t>Backpack - Galactic Gray Camo</t>
  </si>
  <si>
    <t>BAB-072</t>
  </si>
  <si>
    <r>
      <t xml:space="preserve">RX Line - Optical only 
</t>
    </r>
    <r>
      <rPr>
        <sz val="11"/>
        <color theme="1"/>
        <rFont val="Calibri"/>
        <family val="2"/>
        <scheme val="minor"/>
      </rPr>
      <t>(US Min - 12/SKU)</t>
    </r>
  </si>
  <si>
    <t>Style</t>
  </si>
  <si>
    <t>Blue Angels Blue - RX only</t>
  </si>
  <si>
    <t>BRX-001</t>
  </si>
  <si>
    <t>Buzz</t>
  </si>
  <si>
    <t>BRX-004</t>
  </si>
  <si>
    <t>Sally</t>
  </si>
  <si>
    <t>Galactic Gray - RX only</t>
  </si>
  <si>
    <t>BRX-002</t>
  </si>
  <si>
    <t>BRX-005</t>
  </si>
  <si>
    <t>Princess (Buzz) / Popstar (Sally) Pink - RX only</t>
  </si>
  <si>
    <t>BRX-003</t>
  </si>
  <si>
    <t>BRX-006</t>
  </si>
  <si>
    <r>
      <t xml:space="preserve">DISPLAYS                   
</t>
    </r>
    <r>
      <rPr>
        <sz val="11"/>
        <color theme="0"/>
        <rFont val="Calibri"/>
        <family val="2"/>
        <scheme val="minor"/>
      </rPr>
      <t>(US Min - 5 or 10/SKU)</t>
    </r>
  </si>
  <si>
    <t>BDISP-044</t>
  </si>
  <si>
    <t xml:space="preserve">Babiators Cloud Shelves Display </t>
  </si>
  <si>
    <t xml:space="preserve">BDISP-008    </t>
  </si>
  <si>
    <t>Submariners POP display box</t>
  </si>
  <si>
    <t>RX display</t>
  </si>
  <si>
    <t xml:space="preserve">ACES POP display box </t>
  </si>
  <si>
    <t>ACES Swivel Countertop  Display</t>
  </si>
  <si>
    <t>BDISP-052</t>
  </si>
  <si>
    <t>PRE SHIPPING TOTAL</t>
  </si>
  <si>
    <t>Min/SKU</t>
  </si>
  <si>
    <t>Minimum order</t>
  </si>
  <si>
    <t>Original sunglasses</t>
  </si>
  <si>
    <t>Accessories packs</t>
  </si>
  <si>
    <t>Polarized sunglasses</t>
  </si>
  <si>
    <t>Polarized display</t>
  </si>
  <si>
    <t>ACES sunglasses</t>
  </si>
  <si>
    <t>ACES display</t>
  </si>
  <si>
    <t>Aces Swivel display</t>
  </si>
  <si>
    <t>Submariners</t>
  </si>
  <si>
    <t>Submariners display</t>
  </si>
  <si>
    <t>Rocketpacks</t>
  </si>
  <si>
    <t>Rx frames</t>
  </si>
  <si>
    <t>(p) 1-404-793-7286</t>
  </si>
  <si>
    <t>Black Ops Black Original (2016)</t>
  </si>
  <si>
    <t>Blue Angels Blue Original (2016)</t>
  </si>
  <si>
    <t>Princess Pink Original (2016)</t>
  </si>
  <si>
    <t>Wicked White Original (2016)</t>
  </si>
  <si>
    <t>Popstar Pink  Original (Limited Qty Available)</t>
  </si>
  <si>
    <t>Galactic Gray Original (Limited Qty Available)</t>
  </si>
  <si>
    <t>OMG! Orange Original (Limited Qty Available)</t>
  </si>
  <si>
    <t>Beach Baby Blue (Limited Qty Available)</t>
  </si>
  <si>
    <t>Aviators</t>
  </si>
  <si>
    <t>Navigators</t>
  </si>
  <si>
    <t xml:space="preserve">Note preferred shipping method below: UPS Quotes vs. Freight Forwarder
</t>
  </si>
  <si>
    <t>Sublime Lime Original (2017)</t>
  </si>
  <si>
    <t>NAV-001</t>
  </si>
  <si>
    <t>NAV-002</t>
  </si>
  <si>
    <t>NAV-003</t>
  </si>
  <si>
    <t>NAV-004</t>
  </si>
  <si>
    <t>Blue Crush Original (2017)</t>
  </si>
  <si>
    <t>Purple Reign Original (2017)</t>
  </si>
  <si>
    <t>Think Pink! Original (2017)</t>
  </si>
  <si>
    <t>NAV-005</t>
  </si>
  <si>
    <t>NAV-006</t>
  </si>
  <si>
    <t>NAV-007</t>
  </si>
  <si>
    <t>NAV-008</t>
  </si>
  <si>
    <t>Black Ops Black Polarized (2016)</t>
  </si>
  <si>
    <t>Wicked White Polarized (2016)</t>
  </si>
  <si>
    <t>Princess Pink Polarized (Limited Qty Available)</t>
  </si>
  <si>
    <t>Surf's Up Polarized (Limited Qty Available)</t>
  </si>
  <si>
    <t>Wild Watermelon Polarized (Limited Qty Available)</t>
  </si>
  <si>
    <t>You're The Palm Polarized (Limited Qty Available)</t>
  </si>
  <si>
    <t>Feelin' Sneaky Polarized (2017)</t>
  </si>
  <si>
    <t>BAB-092</t>
  </si>
  <si>
    <t>Pop of Color Polarized (2017)</t>
  </si>
  <si>
    <t>BAB-090</t>
  </si>
  <si>
    <t>BAB-091</t>
  </si>
  <si>
    <t>Wicked White/Mirrored Lenses (Limited Qty Available)</t>
  </si>
  <si>
    <t>Wicked White/Purple Lenses (Limited Qty Available)</t>
  </si>
  <si>
    <t>Wicked White/Green Lenses (2017)</t>
  </si>
  <si>
    <t>Galactic Gray/Pink Lenses (2017)</t>
  </si>
  <si>
    <t>ACE-014</t>
  </si>
  <si>
    <t>ACE-015</t>
  </si>
  <si>
    <t>Ages 6+</t>
  </si>
  <si>
    <t>Galactic Gray</t>
  </si>
  <si>
    <t>BDISP-019</t>
  </si>
  <si>
    <t>BDISP-018</t>
  </si>
  <si>
    <t>BDISP-046</t>
  </si>
  <si>
    <t>Ages 0-2</t>
  </si>
  <si>
    <t>BDISP-056</t>
  </si>
  <si>
    <t>Babiators 32-Unit Swivel Countertop Display (Aviators only)</t>
  </si>
  <si>
    <t>Babiators 32-Unit Swivel Countertop Display (Aviators &amp; Navigators)</t>
  </si>
  <si>
    <t>BAB-093</t>
  </si>
  <si>
    <t>Original Swivel display (2015/2017)</t>
  </si>
  <si>
    <t>NA</t>
  </si>
  <si>
    <t>150/300</t>
  </si>
  <si>
    <t>Ages 0-5Y</t>
  </si>
  <si>
    <t>BLU-015</t>
  </si>
  <si>
    <t>BLU-016</t>
  </si>
  <si>
    <t>BLU-017</t>
  </si>
  <si>
    <t>Ages 3-5Y</t>
  </si>
  <si>
    <t>Ages 0-2Y</t>
  </si>
  <si>
    <t>BAB-099</t>
  </si>
  <si>
    <t>Pretty in Pink</t>
  </si>
  <si>
    <t>Out of the Blue</t>
  </si>
  <si>
    <t>Keyholes</t>
  </si>
  <si>
    <t>Think Pink!</t>
  </si>
  <si>
    <t>CAT-001</t>
  </si>
  <si>
    <t>CAT-002</t>
  </si>
  <si>
    <t>BSS-001</t>
  </si>
  <si>
    <t>BSS-002</t>
  </si>
  <si>
    <t xml:space="preserve">Black Ops Black </t>
  </si>
  <si>
    <t>BSS-003</t>
  </si>
  <si>
    <t>BSS-004</t>
  </si>
  <si>
    <t>BSS-005</t>
  </si>
  <si>
    <t>BSS-006</t>
  </si>
  <si>
    <t>BSS-007</t>
  </si>
  <si>
    <t>BSS-008</t>
  </si>
  <si>
    <t>BSS-009</t>
  </si>
  <si>
    <t>BSS-011</t>
  </si>
  <si>
    <t>BSS-010</t>
  </si>
  <si>
    <t>BSS-012</t>
  </si>
  <si>
    <t>Ages 0-10Y</t>
  </si>
  <si>
    <t>N/A</t>
  </si>
  <si>
    <t>Blue Crush</t>
  </si>
  <si>
    <t>BAB-122</t>
  </si>
  <si>
    <t>BLU-043</t>
  </si>
  <si>
    <t>BLU-044</t>
  </si>
  <si>
    <t>BLU-045</t>
  </si>
  <si>
    <t>BLU-046</t>
  </si>
  <si>
    <t>BLU-047</t>
  </si>
  <si>
    <t>BLU-048</t>
  </si>
  <si>
    <t>BLU-049</t>
  </si>
  <si>
    <t>BLU-050</t>
  </si>
  <si>
    <t>BLU-051</t>
  </si>
  <si>
    <t>BLU-052</t>
  </si>
  <si>
    <t>BLU-053</t>
  </si>
  <si>
    <t>BLU-054</t>
  </si>
  <si>
    <t>Size 0-2Y</t>
  </si>
  <si>
    <t>Size 3-5Y</t>
  </si>
  <si>
    <t>Size - 6Y+</t>
  </si>
  <si>
    <t>LIMITED EDITION</t>
  </si>
  <si>
    <t>ORIGINALS - NAVIGATOR</t>
  </si>
  <si>
    <t>ORIGINALS - KEYHOLE</t>
  </si>
  <si>
    <t>ORIGINALS - ROUND</t>
  </si>
  <si>
    <t>ORIGINALS - FASHION</t>
  </si>
  <si>
    <t>POLARIZED - NAVIGATOR</t>
  </si>
  <si>
    <t>Jet Black / Cobalt Blue Mirrored Lenses</t>
  </si>
  <si>
    <t>POLARIZED - KEYHOLE</t>
  </si>
  <si>
    <t>POLARIZED - HEART</t>
  </si>
  <si>
    <t xml:space="preserve">Peachy Keen / Peach Mirrored Lenses </t>
  </si>
  <si>
    <t>POLARIZED - FLOWER</t>
  </si>
  <si>
    <t xml:space="preserve">Frosted Pink / Purple Mirrored Lenses </t>
  </si>
  <si>
    <r>
      <t>Totally Turquoise / Blue Mirrored Lenses "The Sunseeker"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(2022 packaging only)</t>
    </r>
  </si>
  <si>
    <t>ACCESSORIES</t>
  </si>
  <si>
    <t>A-FST-001</t>
  </si>
  <si>
    <t>A-FST-002</t>
  </si>
  <si>
    <t>A-FST-003</t>
  </si>
  <si>
    <t>2023 Babiators "Travel" Case (Aqua &amp; Yellow)</t>
  </si>
  <si>
    <t>A-CSE-002</t>
  </si>
  <si>
    <t>HATS</t>
  </si>
  <si>
    <t>0-12M</t>
  </si>
  <si>
    <t>HAT-001</t>
  </si>
  <si>
    <t>Bucket Hat: Pink / White Piping</t>
  </si>
  <si>
    <t>Bucket Hat: Blue / Aqua Piping</t>
  </si>
  <si>
    <t>Bucket Hat: Gray / Soft Aqua Piping</t>
  </si>
  <si>
    <t>HAT-002</t>
  </si>
  <si>
    <t>1-3Y</t>
  </si>
  <si>
    <t>4-6Y</t>
  </si>
  <si>
    <t>HAT-003</t>
  </si>
  <si>
    <t>HAT-004</t>
  </si>
  <si>
    <t>HAT-005</t>
  </si>
  <si>
    <t>HAT-006</t>
  </si>
  <si>
    <t>HAT-007</t>
  </si>
  <si>
    <t>HAT-008</t>
  </si>
  <si>
    <t>HAT-009</t>
  </si>
  <si>
    <t>O-NAV001-S</t>
  </si>
  <si>
    <t>O-NAV002-S</t>
  </si>
  <si>
    <t>O-NAV003-S</t>
  </si>
  <si>
    <t>O-NAV004-S</t>
  </si>
  <si>
    <t>O-NAV009-S</t>
  </si>
  <si>
    <t>O-NAV001-M</t>
  </si>
  <si>
    <t>O-NAV002-M</t>
  </si>
  <si>
    <t>O-NAV003-M</t>
  </si>
  <si>
    <t>O-NAV004-M</t>
  </si>
  <si>
    <t>O-NAV009-M</t>
  </si>
  <si>
    <t>O-NAV001-L</t>
  </si>
  <si>
    <t>O-NAV002-L</t>
  </si>
  <si>
    <t>O-NAV003-L</t>
  </si>
  <si>
    <t>O-KEY001-S</t>
  </si>
  <si>
    <t>O-KEY002-S</t>
  </si>
  <si>
    <t>O-KEY003-S</t>
  </si>
  <si>
    <t>O-KEY004-S</t>
  </si>
  <si>
    <t>O-KEY001-M</t>
  </si>
  <si>
    <t>O-KEY002-M</t>
  </si>
  <si>
    <t>O-KEY003-M</t>
  </si>
  <si>
    <t>O-KEY004-M</t>
  </si>
  <si>
    <t>O-RND002-S</t>
  </si>
  <si>
    <t>O-RND003-S</t>
  </si>
  <si>
    <t>O-RND004-S</t>
  </si>
  <si>
    <t>O-RND007-S</t>
  </si>
  <si>
    <t>O-RND002-M</t>
  </si>
  <si>
    <t>O-RND003-M</t>
  </si>
  <si>
    <t>O-RND004-M</t>
  </si>
  <si>
    <t>O-BAB001-S</t>
  </si>
  <si>
    <t>O-HRT002-S</t>
  </si>
  <si>
    <t>O-BAB001-M</t>
  </si>
  <si>
    <t>O-HRT002-M</t>
  </si>
  <si>
    <t>P-NAV501-S</t>
  </si>
  <si>
    <t>P-NAV502-S</t>
  </si>
  <si>
    <t>P-NAV501-M</t>
  </si>
  <si>
    <t>P-NAV502-M</t>
  </si>
  <si>
    <t>P-NAV501-L</t>
  </si>
  <si>
    <t>P-NAV502-L</t>
  </si>
  <si>
    <t>P-KEY502-S</t>
  </si>
  <si>
    <t>P-KEY503-S</t>
  </si>
  <si>
    <t>P-KEY502-M</t>
  </si>
  <si>
    <t>P-KEY503-M</t>
  </si>
  <si>
    <t>P-KEY502-L</t>
  </si>
  <si>
    <t>P-KEY503-L</t>
  </si>
  <si>
    <t>P-FWR502-S</t>
  </si>
  <si>
    <t>P-FWR503-S</t>
  </si>
  <si>
    <t>P-FWR502-M</t>
  </si>
  <si>
    <t>P-FWR503-M</t>
  </si>
  <si>
    <t>P-FWR502-L</t>
  </si>
  <si>
    <t>P-FWR503-L</t>
  </si>
  <si>
    <t>P-HRT503-S</t>
  </si>
  <si>
    <t>P-HRT503-M</t>
  </si>
  <si>
    <t>P-HRT503-L</t>
  </si>
  <si>
    <t>HAT-014-CH</t>
  </si>
  <si>
    <t>2-8Y</t>
  </si>
  <si>
    <t>HAT-014-AOS</t>
  </si>
  <si>
    <t>Adult One Size</t>
  </si>
  <si>
    <t>Ballcap: Washed Blue</t>
  </si>
  <si>
    <t xml:space="preserve">Ballcap: Washed Pink </t>
  </si>
  <si>
    <t>HAT-015-CH</t>
  </si>
  <si>
    <t>HAT-015-AOS</t>
  </si>
  <si>
    <t>Descriptions</t>
  </si>
  <si>
    <t>MIXED SIZE PRE-PACK (40 Mixed Units Total, Includes Display)</t>
  </si>
  <si>
    <t>Includes (1) FREE Swivel Display + (4) FREE Originals</t>
  </si>
  <si>
    <t>MIXED SIZE REFILL PACK (40 Mixed Units Total, No Display)</t>
  </si>
  <si>
    <t>Includes  (4) FREE Originals</t>
  </si>
  <si>
    <t>ORIGINALS PRE-PACKS</t>
  </si>
  <si>
    <t>BAB-PACK-064</t>
  </si>
  <si>
    <t>BAB-PACK-064R</t>
  </si>
  <si>
    <t>POLARIZED PRE-PACKS</t>
  </si>
  <si>
    <t>BLU-PACK-010</t>
  </si>
  <si>
    <t>BLU-PACK-011</t>
  </si>
  <si>
    <t>POLARIZED PRE-PACK (17  TOTAL UNITS, 6Y+ SIZE ONLY)</t>
  </si>
  <si>
    <t>Includes 17 Units, 2 of each 6Y+ style + 1 FREE</t>
  </si>
  <si>
    <t>BLU-PACK-012</t>
  </si>
  <si>
    <t>Includes 26 Units, 1 of each size/style + 2 FREE</t>
  </si>
  <si>
    <t>P-HRT502-S</t>
  </si>
  <si>
    <t>P-HRT502-M</t>
  </si>
  <si>
    <t>P-HRT502-L</t>
  </si>
  <si>
    <t>Buyer Name</t>
  </si>
  <si>
    <t>Shipping Address</t>
  </si>
  <si>
    <t xml:space="preserve"> </t>
  </si>
  <si>
    <t xml:space="preserve">
</t>
  </si>
  <si>
    <t>Cards Number</t>
  </si>
  <si>
    <t>Expiration Date</t>
  </si>
  <si>
    <t>Ship Dates</t>
  </si>
  <si>
    <t>Silicone Sunglasses Strap - Minimum 10</t>
  </si>
  <si>
    <t>Black (Fabric) Sunglasses Strap  - Minimum 10</t>
  </si>
  <si>
    <t>Tie-Dye (Fabric) Sunglasses Strap  - Minimum 10</t>
  </si>
  <si>
    <t>Blue Ombre (Fabric) Sunglasses Strap  - Minimum 10</t>
  </si>
  <si>
    <t>Pink Ombre (Fabric) Sunglasses Strap  - Minimum 10</t>
  </si>
  <si>
    <t xml:space="preserve">SCREEN SAVERS:
</t>
  </si>
  <si>
    <t>POLARIZED PRE-PACK  PRE-PACK (26 TOTAL UNITS, ALL SIZES)</t>
  </si>
  <si>
    <t>POLARIZED PRE-LACK (17 TOTAL UNITS AGES 0-2y &amp;3-5Y)</t>
  </si>
  <si>
    <t>Includes 17 Units, 1 of eac 0-2 &amp; 3-5Y style + 1 FREE</t>
  </si>
  <si>
    <t>wholesale@babiators.com</t>
  </si>
  <si>
    <t>(p) 1-404-793-7299 x 1</t>
  </si>
  <si>
    <r>
      <t>Wicked White</t>
    </r>
    <r>
      <rPr>
        <b/>
        <sz val="11"/>
        <color rgb="FFFF0000"/>
        <rFont val="Calibri"/>
        <family val="2"/>
        <scheme val="minor"/>
      </rPr>
      <t xml:space="preserve"> (2022 packaging only)</t>
    </r>
  </si>
  <si>
    <r>
      <t xml:space="preserve">Graphite Gray / Green Mirrored Lenses </t>
    </r>
    <r>
      <rPr>
        <b/>
        <sz val="11"/>
        <color rgb="FF00B050"/>
        <rFont val="Calibri"/>
        <family val="2"/>
        <scheme val="minor"/>
      </rPr>
      <t>(NEW!)</t>
    </r>
  </si>
  <si>
    <r>
      <t>Seafoam Blue / Seafoam Mirrored Lenses "The Daydreamer"</t>
    </r>
    <r>
      <rPr>
        <b/>
        <sz val="11"/>
        <color rgb="FFFF0000"/>
        <rFont val="Calibri"/>
        <family val="2"/>
        <scheme val="minor"/>
      </rPr>
      <t xml:space="preserve"> (2022 packaging only)</t>
    </r>
  </si>
  <si>
    <r>
      <t>Soft Gray / Lavender Mirrored Lenses "The Hipster"</t>
    </r>
    <r>
      <rPr>
        <b/>
        <sz val="11"/>
        <color rgb="FFFF0000"/>
        <rFont val="Calibri"/>
        <family val="2"/>
        <scheme val="minor"/>
      </rPr>
      <t xml:space="preserve"> (2022 packaging only)</t>
    </r>
  </si>
  <si>
    <r>
      <t>Seaform Blue / Seafoam Mirrored Lenses</t>
    </r>
    <r>
      <rPr>
        <b/>
        <sz val="11"/>
        <color rgb="FF00B050"/>
        <rFont val="Calibri"/>
        <family val="2"/>
        <scheme val="minor"/>
      </rPr>
      <t xml:space="preserve"> (NEW!)</t>
    </r>
  </si>
  <si>
    <r>
      <t>Pretty in Pink / Pink Mirrored Lenses</t>
    </r>
    <r>
      <rPr>
        <b/>
        <sz val="11"/>
        <color rgb="FF00B050"/>
        <rFont val="Calibri"/>
        <family val="2"/>
        <scheme val="minor"/>
      </rPr>
      <t xml:space="preserve"> (NEW!)</t>
    </r>
  </si>
  <si>
    <r>
      <t xml:space="preserve">Poppy Pink / Rose Gold Mirrored Lenses "The Starlet" </t>
    </r>
    <r>
      <rPr>
        <b/>
        <sz val="11"/>
        <color rgb="FFFF0000"/>
        <rFont val="Calibri"/>
        <family val="2"/>
        <scheme val="minor"/>
      </rPr>
      <t>(2022 packaging only)</t>
    </r>
  </si>
  <si>
    <r>
      <t xml:space="preserve">Irresistible Iris / Lavender Mirrored Lenses </t>
    </r>
    <r>
      <rPr>
        <b/>
        <sz val="11"/>
        <color rgb="FF00B050"/>
        <rFont val="Calibri"/>
        <family val="2"/>
        <scheme val="minor"/>
      </rPr>
      <t>(NEW!)</t>
    </r>
  </si>
  <si>
    <r>
      <t>Sweet Cream / Rose Gold Mirrored Lenses</t>
    </r>
    <r>
      <rPr>
        <b/>
        <sz val="11"/>
        <color rgb="FF00B050"/>
        <rFont val="Calibri"/>
        <family val="2"/>
        <scheme val="minor"/>
      </rPr>
      <t xml:space="preserve"> (NEW!)</t>
    </r>
  </si>
  <si>
    <r>
      <t xml:space="preserve">Wicked White / Pink Mirrored Lenses "The Sweetheart" </t>
    </r>
    <r>
      <rPr>
        <b/>
        <sz val="11"/>
        <color rgb="FFFF0000"/>
        <rFont val="Calibri"/>
        <family val="2"/>
        <scheme val="minor"/>
      </rPr>
      <t xml:space="preserve"> (2022 packaging only)</t>
    </r>
  </si>
  <si>
    <t>730  Peachtree St NE  #570</t>
  </si>
  <si>
    <t>Atlanta, GA 30308</t>
  </si>
  <si>
    <t xml:space="preserve">Navigator Totally Tortoise | Amber Lenses </t>
  </si>
  <si>
    <t xml:space="preserve">Keyhole Totally Tortoise | Amber Lenses </t>
  </si>
  <si>
    <t xml:space="preserve">Euro Round Totally Tortoise | Amber Lenses </t>
  </si>
  <si>
    <t>O-KEY008-S</t>
  </si>
  <si>
    <t>O-KEY008-M</t>
  </si>
  <si>
    <t>O-NAV009-L</t>
  </si>
  <si>
    <t>O-KEY008-L</t>
  </si>
  <si>
    <t>O-RND007-M</t>
  </si>
  <si>
    <t xml:space="preserve">Navigator Rad Rainbow </t>
  </si>
  <si>
    <t xml:space="preserve">Original Keyhole: Wicked White | Smoke Lenses </t>
  </si>
  <si>
    <t>Original Round: Playfully Plum | Amber Lenses</t>
  </si>
  <si>
    <t xml:space="preserve">Original Round: Jet Black | Amber Lenses </t>
  </si>
  <si>
    <t>Polarized Navigator: Perfectly Papaya | Peach Mirrored Lenses</t>
  </si>
  <si>
    <t>O-KEY005-S</t>
  </si>
  <si>
    <t>O-KEY005-M</t>
  </si>
  <si>
    <t>O-RND006-S</t>
  </si>
  <si>
    <t>O-RND006-M</t>
  </si>
  <si>
    <t>O-RND006-L</t>
  </si>
  <si>
    <t>O-RND001-S</t>
  </si>
  <si>
    <t>O-RND001-M</t>
  </si>
  <si>
    <t>O-RND001-L</t>
  </si>
  <si>
    <t>O-NAV503-S</t>
  </si>
  <si>
    <t>O-NAV503-M</t>
  </si>
  <si>
    <t>O-NAV503-L</t>
  </si>
  <si>
    <t>O-NAV008-S</t>
  </si>
  <si>
    <t>O-NAV008-M</t>
  </si>
  <si>
    <t>Jet Black Navigator</t>
  </si>
  <si>
    <t>CAT-EYES Wicked White</t>
  </si>
  <si>
    <t>AVIATORS  Jet Black</t>
  </si>
  <si>
    <t>HEART  Paparazzi Pink</t>
  </si>
  <si>
    <t>Think Pink!  Navigator</t>
  </si>
  <si>
    <t>Good As Blue  Navigator</t>
  </si>
  <si>
    <r>
      <rPr>
        <sz val="11"/>
        <color rgb="FF000000"/>
        <rFont val="Calibri"/>
        <family val="2"/>
        <scheme val="minor"/>
      </rPr>
      <t>Mad Melon Navigator</t>
    </r>
    <r>
      <rPr>
        <b/>
        <sz val="11"/>
        <color rgb="FF00B050"/>
        <rFont val="Calibri"/>
        <family val="2"/>
        <scheme val="minor"/>
      </rPr>
      <t xml:space="preserve"> (NEW!)</t>
    </r>
  </si>
  <si>
    <t>Jet Black  Keyhole</t>
  </si>
  <si>
    <r>
      <t xml:space="preserve">Ballerina Pink Keyhole </t>
    </r>
    <r>
      <rPr>
        <b/>
        <sz val="11"/>
        <color rgb="FF00B050"/>
        <rFont val="Calibri"/>
        <family val="2"/>
        <scheme val="minor"/>
      </rPr>
      <t>(NEW!)</t>
    </r>
  </si>
  <si>
    <r>
      <t>Bermuda Blue Keyhole</t>
    </r>
    <r>
      <rPr>
        <b/>
        <sz val="11"/>
        <color rgb="FF00B050"/>
        <rFont val="Calibri"/>
        <family val="2"/>
        <scheme val="minor"/>
      </rPr>
      <t xml:space="preserve"> (NEW!)</t>
    </r>
  </si>
  <si>
    <t>Mint To Be Keyhole</t>
  </si>
  <si>
    <t>Sweet Cream Round</t>
  </si>
  <si>
    <t>Into The Mist Round</t>
  </si>
  <si>
    <t>Peachy Keen  Round</t>
  </si>
  <si>
    <t>Jet Black  Aviator</t>
  </si>
  <si>
    <r>
      <t xml:space="preserve">Paparazzi Pink Heart </t>
    </r>
    <r>
      <rPr>
        <b/>
        <sz val="11"/>
        <color rgb="FF00B050"/>
        <rFont val="Calibri"/>
        <family val="2"/>
        <scheme val="minor"/>
      </rPr>
      <t>(NEW!)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</si>
</sst>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2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20"/>
      <color indexed="8"/>
      <name val="Calibri"/>
      <family val="2"/>
      <scheme val="minor"/>
    </font>
    <font>
      <sz val="20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491">
    <xf numFmtId="0" fontId="0" fillId="0" borderId="0" xfId="0"/>
    <xf numFmtId="44" fontId="0" fillId="0" borderId="12" xfId="1" applyFont="1" applyBorder="1"/>
    <xf numFmtId="44" fontId="0" fillId="3" borderId="12" xfId="1" applyFont="1" applyFill="1" applyBorder="1"/>
    <xf numFmtId="0" fontId="0" fillId="2" borderId="9" xfId="1" applyNumberFormat="1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2" xfId="0" applyBorder="1"/>
    <xf numFmtId="0" fontId="0" fillId="0" borderId="11" xfId="0" applyBorder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0" xfId="0" applyFont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9" fillId="3" borderId="2" xfId="0" applyFont="1" applyFill="1" applyBorder="1" applyAlignment="1">
      <alignment horizontal="left"/>
    </xf>
    <xf numFmtId="0" fontId="9" fillId="3" borderId="0" xfId="0" applyFont="1" applyFill="1"/>
    <xf numFmtId="44" fontId="0" fillId="0" borderId="23" xfId="0" applyNumberFormat="1" applyBorder="1"/>
    <xf numFmtId="0" fontId="7" fillId="2" borderId="9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7" fillId="2" borderId="9" xfId="0" applyFont="1" applyFill="1" applyBorder="1" applyAlignment="1">
      <alignment horizontal="left"/>
    </xf>
    <xf numFmtId="0" fontId="7" fillId="0" borderId="11" xfId="0" applyFont="1" applyBorder="1"/>
    <xf numFmtId="0" fontId="7" fillId="0" borderId="12" xfId="0" applyFont="1" applyBorder="1"/>
    <xf numFmtId="0" fontId="9" fillId="0" borderId="0" xfId="0" applyFont="1"/>
    <xf numFmtId="0" fontId="10" fillId="3" borderId="0" xfId="2" applyFont="1" applyFill="1" applyBorder="1" applyAlignment="1">
      <alignment horizontal="center"/>
    </xf>
    <xf numFmtId="0" fontId="7" fillId="3" borderId="0" xfId="0" applyFont="1" applyFill="1"/>
    <xf numFmtId="0" fontId="7" fillId="3" borderId="0" xfId="0" applyFont="1" applyFill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0" fillId="0" borderId="32" xfId="0" applyBorder="1"/>
    <xf numFmtId="0" fontId="9" fillId="8" borderId="16" xfId="0" applyFont="1" applyFill="1" applyBorder="1"/>
    <xf numFmtId="0" fontId="9" fillId="8" borderId="18" xfId="0" applyFont="1" applyFill="1" applyBorder="1"/>
    <xf numFmtId="0" fontId="9" fillId="8" borderId="20" xfId="0" applyFont="1" applyFill="1" applyBorder="1" applyAlignment="1">
      <alignment horizontal="center"/>
    </xf>
    <xf numFmtId="0" fontId="9" fillId="8" borderId="19" xfId="0" applyFont="1" applyFill="1" applyBorder="1"/>
    <xf numFmtId="0" fontId="9" fillId="8" borderId="21" xfId="0" applyFont="1" applyFill="1" applyBorder="1"/>
    <xf numFmtId="0" fontId="0" fillId="8" borderId="18" xfId="0" applyFill="1" applyBorder="1"/>
    <xf numFmtId="0" fontId="0" fillId="3" borderId="0" xfId="0" applyFill="1"/>
    <xf numFmtId="0" fontId="0" fillId="0" borderId="29" xfId="0" applyBorder="1"/>
    <xf numFmtId="0" fontId="0" fillId="3" borderId="29" xfId="0" applyFill="1" applyBorder="1"/>
    <xf numFmtId="0" fontId="0" fillId="0" borderId="30" xfId="0" applyBorder="1"/>
    <xf numFmtId="0" fontId="0" fillId="0" borderId="31" xfId="0" applyBorder="1"/>
    <xf numFmtId="0" fontId="0" fillId="0" borderId="18" xfId="0" applyBorder="1"/>
    <xf numFmtId="0" fontId="8" fillId="0" borderId="18" xfId="0" applyFont="1" applyBorder="1"/>
    <xf numFmtId="0" fontId="8" fillId="0" borderId="0" xfId="0" applyFont="1"/>
    <xf numFmtId="0" fontId="0" fillId="3" borderId="30" xfId="0" applyFill="1" applyBorder="1"/>
    <xf numFmtId="0" fontId="6" fillId="0" borderId="0" xfId="0" applyFont="1"/>
    <xf numFmtId="0" fontId="9" fillId="3" borderId="29" xfId="0" applyFont="1" applyFill="1" applyBorder="1"/>
    <xf numFmtId="0" fontId="7" fillId="0" borderId="29" xfId="0" applyFont="1" applyBorder="1"/>
    <xf numFmtId="0" fontId="0" fillId="0" borderId="30" xfId="0" applyBorder="1" applyAlignment="1">
      <alignment horizontal="center"/>
    </xf>
    <xf numFmtId="44" fontId="7" fillId="0" borderId="23" xfId="1" applyFont="1" applyFill="1" applyBorder="1"/>
    <xf numFmtId="0" fontId="7" fillId="2" borderId="14" xfId="0" applyFont="1" applyFill="1" applyBorder="1" applyAlignment="1">
      <alignment horizontal="left"/>
    </xf>
    <xf numFmtId="0" fontId="4" fillId="7" borderId="33" xfId="0" applyFont="1" applyFill="1" applyBorder="1"/>
    <xf numFmtId="44" fontId="0" fillId="7" borderId="38" xfId="0" applyNumberFormat="1" applyFill="1" applyBorder="1"/>
    <xf numFmtId="44" fontId="4" fillId="7" borderId="39" xfId="0" applyNumberFormat="1" applyFont="1" applyFill="1" applyBorder="1"/>
    <xf numFmtId="0" fontId="9" fillId="8" borderId="16" xfId="0" applyFont="1" applyFill="1" applyBorder="1" applyAlignment="1">
      <alignment horizontal="center"/>
    </xf>
    <xf numFmtId="0" fontId="9" fillId="8" borderId="21" xfId="0" applyFont="1" applyFill="1" applyBorder="1" applyAlignment="1">
      <alignment horizontal="center"/>
    </xf>
    <xf numFmtId="0" fontId="9" fillId="8" borderId="17" xfId="0" applyFont="1" applyFill="1" applyBorder="1"/>
    <xf numFmtId="0" fontId="0" fillId="0" borderId="8" xfId="0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8" borderId="40" xfId="0" applyFill="1" applyBorder="1"/>
    <xf numFmtId="0" fontId="0" fillId="0" borderId="6" xfId="0" applyBorder="1" applyAlignment="1">
      <alignment horizontal="center"/>
    </xf>
    <xf numFmtId="0" fontId="7" fillId="2" borderId="10" xfId="0" applyFont="1" applyFill="1" applyBorder="1" applyAlignment="1">
      <alignment horizontal="left"/>
    </xf>
    <xf numFmtId="44" fontId="0" fillId="0" borderId="7" xfId="1" applyFont="1" applyBorder="1"/>
    <xf numFmtId="44" fontId="7" fillId="0" borderId="41" xfId="1" applyFont="1" applyFill="1" applyBorder="1"/>
    <xf numFmtId="0" fontId="9" fillId="8" borderId="16" xfId="0" applyFont="1" applyFill="1" applyBorder="1" applyAlignment="1">
      <alignment horizontal="left"/>
    </xf>
    <xf numFmtId="0" fontId="9" fillId="8" borderId="17" xfId="0" applyFont="1" applyFill="1" applyBorder="1" applyAlignment="1">
      <alignment horizontal="center"/>
    </xf>
    <xf numFmtId="0" fontId="9" fillId="8" borderId="40" xfId="0" applyFont="1" applyFill="1" applyBorder="1" applyAlignment="1">
      <alignment horizontal="center"/>
    </xf>
    <xf numFmtId="0" fontId="0" fillId="0" borderId="7" xfId="0" applyBorder="1"/>
    <xf numFmtId="0" fontId="9" fillId="8" borderId="20" xfId="0" applyFont="1" applyFill="1" applyBorder="1" applyAlignment="1">
      <alignment horizontal="left"/>
    </xf>
    <xf numFmtId="0" fontId="2" fillId="0" borderId="2" xfId="2" applyFill="1" applyBorder="1"/>
    <xf numFmtId="44" fontId="13" fillId="3" borderId="7" xfId="1" applyFont="1" applyFill="1" applyBorder="1"/>
    <xf numFmtId="0" fontId="9" fillId="8" borderId="19" xfId="0" applyFont="1" applyFill="1" applyBorder="1" applyAlignment="1">
      <alignment horizontal="center"/>
    </xf>
    <xf numFmtId="0" fontId="9" fillId="8" borderId="16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3" borderId="12" xfId="4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7" fillId="3" borderId="9" xfId="4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/>
    </xf>
    <xf numFmtId="44" fontId="0" fillId="0" borderId="42" xfId="0" applyNumberFormat="1" applyBorder="1"/>
    <xf numFmtId="0" fontId="9" fillId="8" borderId="27" xfId="0" applyFont="1" applyFill="1" applyBorder="1" applyAlignment="1">
      <alignment horizontal="center" vertical="center"/>
    </xf>
    <xf numFmtId="0" fontId="9" fillId="8" borderId="19" xfId="0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/>
    </xf>
    <xf numFmtId="0" fontId="9" fillId="8" borderId="43" xfId="0" applyFont="1" applyFill="1" applyBorder="1" applyAlignment="1">
      <alignment horizontal="center" vertical="center"/>
    </xf>
    <xf numFmtId="0" fontId="9" fillId="8" borderId="44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left"/>
    </xf>
    <xf numFmtId="0" fontId="9" fillId="3" borderId="21" xfId="0" applyFont="1" applyFill="1" applyBorder="1" applyAlignment="1">
      <alignment horizontal="left"/>
    </xf>
    <xf numFmtId="0" fontId="0" fillId="0" borderId="48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2" borderId="26" xfId="0" applyFont="1" applyFill="1" applyBorder="1" applyAlignment="1">
      <alignment horizontal="center"/>
    </xf>
    <xf numFmtId="0" fontId="0" fillId="3" borderId="26" xfId="0" applyFill="1" applyBorder="1" applyAlignment="1">
      <alignment horizontal="center" vertical="center"/>
    </xf>
    <xf numFmtId="44" fontId="0" fillId="0" borderId="50" xfId="0" applyNumberFormat="1" applyBorder="1"/>
    <xf numFmtId="0" fontId="7" fillId="3" borderId="14" xfId="4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2" borderId="14" xfId="1" applyNumberFormat="1" applyFont="1" applyFill="1" applyBorder="1" applyAlignment="1">
      <alignment horizontal="center"/>
    </xf>
    <xf numFmtId="0" fontId="0" fillId="2" borderId="51" xfId="0" applyFill="1" applyBorder="1"/>
    <xf numFmtId="44" fontId="0" fillId="3" borderId="28" xfId="1" applyFont="1" applyFill="1" applyBorder="1"/>
    <xf numFmtId="44" fontId="0" fillId="0" borderId="39" xfId="0" applyNumberFormat="1" applyBorder="1"/>
    <xf numFmtId="0" fontId="7" fillId="3" borderId="2" xfId="4" applyFont="1" applyFill="1" applyBorder="1" applyAlignment="1">
      <alignment horizontal="center" vertical="center"/>
    </xf>
    <xf numFmtId="0" fontId="0" fillId="0" borderId="28" xfId="0" applyBorder="1"/>
    <xf numFmtId="0" fontId="7" fillId="0" borderId="47" xfId="0" applyFont="1" applyBorder="1" applyAlignment="1">
      <alignment horizontal="center" vertical="center"/>
    </xf>
    <xf numFmtId="0" fontId="7" fillId="2" borderId="26" xfId="0" applyFont="1" applyFill="1" applyBorder="1"/>
    <xf numFmtId="0" fontId="4" fillId="0" borderId="33" xfId="0" applyFont="1" applyBorder="1"/>
    <xf numFmtId="0" fontId="0" fillId="0" borderId="18" xfId="0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9" fillId="8" borderId="18" xfId="0" applyFont="1" applyFill="1" applyBorder="1" applyAlignment="1">
      <alignment horizontal="center" vertical="center"/>
    </xf>
    <xf numFmtId="0" fontId="9" fillId="8" borderId="40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0" fillId="3" borderId="0" xfId="2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4" fillId="8" borderId="19" xfId="0" applyFont="1" applyFill="1" applyBorder="1" applyAlignment="1">
      <alignment horizontal="center" vertical="center"/>
    </xf>
    <xf numFmtId="0" fontId="4" fillId="8" borderId="27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4" fillId="8" borderId="17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16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9" fillId="8" borderId="18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left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0" fontId="9" fillId="3" borderId="43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/>
    </xf>
    <xf numFmtId="0" fontId="9" fillId="3" borderId="43" xfId="0" applyFont="1" applyFill="1" applyBorder="1" applyAlignment="1">
      <alignment horizontal="left"/>
    </xf>
    <xf numFmtId="0" fontId="9" fillId="3" borderId="44" xfId="0" applyFont="1" applyFill="1" applyBorder="1" applyAlignment="1">
      <alignment horizontal="left"/>
    </xf>
    <xf numFmtId="0" fontId="7" fillId="0" borderId="40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/>
    </xf>
    <xf numFmtId="0" fontId="0" fillId="3" borderId="20" xfId="0" applyFill="1" applyBorder="1" applyAlignment="1">
      <alignment horizontal="center" vertical="center"/>
    </xf>
    <xf numFmtId="0" fontId="0" fillId="2" borderId="20" xfId="1" applyNumberFormat="1" applyFont="1" applyFill="1" applyBorder="1" applyAlignment="1">
      <alignment horizontal="center"/>
    </xf>
    <xf numFmtId="44" fontId="0" fillId="3" borderId="40" xfId="1" applyFont="1" applyFill="1" applyBorder="1"/>
    <xf numFmtId="44" fontId="0" fillId="0" borderId="21" xfId="0" applyNumberFormat="1" applyBorder="1"/>
    <xf numFmtId="0" fontId="11" fillId="2" borderId="10" xfId="1" applyNumberFormat="1" applyFont="1" applyFill="1" applyBorder="1" applyAlignment="1">
      <alignment horizontal="center"/>
    </xf>
    <xf numFmtId="0" fontId="9" fillId="3" borderId="0" xfId="0" applyFont="1" applyFill="1" applyAlignment="1">
      <alignment horizontal="left"/>
    </xf>
    <xf numFmtId="0" fontId="9" fillId="8" borderId="5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/>
    </xf>
    <xf numFmtId="0" fontId="7" fillId="0" borderId="32" xfId="0" applyFont="1" applyBorder="1"/>
    <xf numFmtId="0" fontId="7" fillId="0" borderId="55" xfId="0" applyFont="1" applyBorder="1"/>
    <xf numFmtId="0" fontId="7" fillId="0" borderId="46" xfId="0" applyFont="1" applyBorder="1"/>
    <xf numFmtId="0" fontId="7" fillId="0" borderId="46" xfId="0" applyFont="1" applyBorder="1" applyAlignment="1">
      <alignment horizontal="left" vertical="center" wrapText="1"/>
    </xf>
    <xf numFmtId="0" fontId="7" fillId="3" borderId="29" xfId="0" applyFont="1" applyFill="1" applyBorder="1" applyAlignment="1">
      <alignment horizontal="center"/>
    </xf>
    <xf numFmtId="0" fontId="9" fillId="0" borderId="28" xfId="0" applyFont="1" applyBorder="1"/>
    <xf numFmtId="0" fontId="9" fillId="2" borderId="26" xfId="0" applyFont="1" applyFill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33" xfId="0" applyFont="1" applyBorder="1"/>
    <xf numFmtId="0" fontId="7" fillId="0" borderId="14" xfId="0" applyFont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0" fontId="9" fillId="8" borderId="9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left"/>
    </xf>
    <xf numFmtId="0" fontId="7" fillId="8" borderId="8" xfId="0" applyFont="1" applyFill="1" applyBorder="1" applyAlignment="1">
      <alignment horizontal="left"/>
    </xf>
    <xf numFmtId="0" fontId="7" fillId="8" borderId="10" xfId="0" applyFont="1" applyFill="1" applyBorder="1" applyAlignment="1">
      <alignment horizontal="center" vertical="center"/>
    </xf>
    <xf numFmtId="0" fontId="7" fillId="16" borderId="9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left"/>
    </xf>
    <xf numFmtId="0" fontId="11" fillId="16" borderId="9" xfId="1" applyNumberFormat="1" applyFont="1" applyFill="1" applyBorder="1" applyAlignment="1">
      <alignment horizontal="center"/>
    </xf>
    <xf numFmtId="0" fontId="13" fillId="0" borderId="7" xfId="0" applyFont="1" applyBorder="1"/>
    <xf numFmtId="0" fontId="9" fillId="2" borderId="14" xfId="0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1" fillId="2" borderId="51" xfId="1" applyNumberFormat="1" applyFont="1" applyFill="1" applyBorder="1" applyAlignment="1">
      <alignment horizontal="center"/>
    </xf>
    <xf numFmtId="0" fontId="9" fillId="8" borderId="20" xfId="0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center" vertical="center"/>
    </xf>
    <xf numFmtId="0" fontId="9" fillId="8" borderId="23" xfId="0" applyFont="1" applyFill="1" applyBorder="1" applyAlignment="1">
      <alignment horizontal="center" vertical="center"/>
    </xf>
    <xf numFmtId="0" fontId="13" fillId="0" borderId="28" xfId="0" applyFont="1" applyBorder="1"/>
    <xf numFmtId="0" fontId="7" fillId="0" borderId="48" xfId="0" applyFont="1" applyBorder="1" applyAlignment="1">
      <alignment horizontal="center" vertical="center"/>
    </xf>
    <xf numFmtId="0" fontId="7" fillId="0" borderId="47" xfId="0" applyFont="1" applyBorder="1"/>
    <xf numFmtId="0" fontId="7" fillId="0" borderId="25" xfId="0" applyFont="1" applyBorder="1"/>
    <xf numFmtId="0" fontId="7" fillId="8" borderId="51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1" fillId="16" borderId="26" xfId="1" applyNumberFormat="1" applyFont="1" applyFill="1" applyBorder="1" applyAlignment="1">
      <alignment horizontal="center"/>
    </xf>
    <xf numFmtId="44" fontId="7" fillId="8" borderId="10" xfId="1" applyFont="1" applyFill="1" applyBorder="1" applyAlignment="1">
      <alignment horizontal="center" vertical="center"/>
    </xf>
    <xf numFmtId="44" fontId="24" fillId="3" borderId="10" xfId="1" applyFont="1" applyFill="1" applyBorder="1" applyAlignment="1">
      <alignment horizontal="center" vertical="center"/>
    </xf>
    <xf numFmtId="0" fontId="7" fillId="8" borderId="12" xfId="0" applyFont="1" applyFill="1" applyBorder="1" applyAlignment="1">
      <alignment horizontal="left"/>
    </xf>
    <xf numFmtId="0" fontId="22" fillId="3" borderId="69" xfId="0" applyFont="1" applyFill="1" applyBorder="1" applyAlignment="1">
      <alignment horizontal="center" vertical="center" wrapText="1"/>
    </xf>
    <xf numFmtId="0" fontId="22" fillId="3" borderId="71" xfId="0" applyFont="1" applyFill="1" applyBorder="1" applyAlignment="1">
      <alignment horizontal="center" vertical="center" wrapText="1"/>
    </xf>
    <xf numFmtId="0" fontId="16" fillId="15" borderId="64" xfId="0" applyFont="1" applyFill="1" applyBorder="1" applyAlignment="1">
      <alignment horizontal="center" vertical="center" wrapText="1"/>
    </xf>
    <xf numFmtId="0" fontId="23" fillId="3" borderId="63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9" xfId="0" applyFont="1" applyFill="1" applyBorder="1"/>
    <xf numFmtId="0" fontId="9" fillId="2" borderId="1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1" fillId="2" borderId="9" xfId="1" applyNumberFormat="1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/>
    </xf>
    <xf numFmtId="0" fontId="7" fillId="2" borderId="26" xfId="0" applyFont="1" applyFill="1" applyBorder="1" applyAlignment="1">
      <alignment vertical="center"/>
    </xf>
    <xf numFmtId="0" fontId="16" fillId="18" borderId="71" xfId="0" applyFont="1" applyFill="1" applyBorder="1" applyAlignment="1">
      <alignment horizontal="center" vertical="center" wrapText="1"/>
    </xf>
    <xf numFmtId="0" fontId="16" fillId="17" borderId="7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9" fillId="8" borderId="52" xfId="0" applyFont="1" applyFill="1" applyBorder="1" applyAlignment="1">
      <alignment horizontal="center" vertical="center"/>
    </xf>
    <xf numFmtId="0" fontId="9" fillId="16" borderId="9" xfId="0" applyFont="1" applyFill="1" applyBorder="1" applyAlignment="1">
      <alignment horizontal="center"/>
    </xf>
    <xf numFmtId="0" fontId="9" fillId="16" borderId="26" xfId="0" applyFont="1" applyFill="1" applyBorder="1" applyAlignment="1">
      <alignment horizontal="center"/>
    </xf>
    <xf numFmtId="0" fontId="9" fillId="2" borderId="65" xfId="0" applyFont="1" applyFill="1" applyBorder="1" applyAlignment="1">
      <alignment horizontal="center" vertical="center"/>
    </xf>
    <xf numFmtId="44" fontId="24" fillId="3" borderId="65" xfId="1" applyFon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2" fillId="0" borderId="18" xfId="2" applyFill="1" applyBorder="1"/>
    <xf numFmtId="44" fontId="0" fillId="3" borderId="41" xfId="0" applyNumberFormat="1" applyFill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0" fontId="0" fillId="3" borderId="10" xfId="0" applyFill="1" applyBorder="1" applyAlignment="1">
      <alignment horizontal="center" vertical="center"/>
    </xf>
    <xf numFmtId="44" fontId="0" fillId="0" borderId="41" xfId="0" applyNumberFormat="1" applyBorder="1" applyAlignment="1">
      <alignment horizontal="center" vertical="center"/>
    </xf>
    <xf numFmtId="0" fontId="0" fillId="3" borderId="65" xfId="0" applyFill="1" applyBorder="1" applyAlignment="1">
      <alignment horizontal="center"/>
    </xf>
    <xf numFmtId="0" fontId="0" fillId="3" borderId="65" xfId="0" applyFill="1" applyBorder="1" applyAlignment="1">
      <alignment horizontal="center" vertical="center"/>
    </xf>
    <xf numFmtId="44" fontId="0" fillId="0" borderId="56" xfId="0" applyNumberFormat="1" applyBorder="1" applyAlignment="1">
      <alignment horizontal="center" vertical="center"/>
    </xf>
    <xf numFmtId="0" fontId="0" fillId="3" borderId="51" xfId="0" applyFill="1" applyBorder="1" applyAlignment="1">
      <alignment horizontal="center"/>
    </xf>
    <xf numFmtId="44" fontId="0" fillId="0" borderId="58" xfId="0" applyNumberFormat="1" applyBorder="1" applyAlignment="1">
      <alignment horizontal="center" vertical="center"/>
    </xf>
    <xf numFmtId="0" fontId="0" fillId="0" borderId="9" xfId="0" applyBorder="1" applyAlignment="1">
      <alignment horizontal="center"/>
    </xf>
    <xf numFmtId="44" fontId="0" fillId="0" borderId="23" xfId="0" applyNumberFormat="1" applyBorder="1" applyAlignment="1">
      <alignment horizontal="center" vertical="center"/>
    </xf>
    <xf numFmtId="44" fontId="0" fillId="0" borderId="42" xfId="0" applyNumberFormat="1" applyBorder="1" applyAlignment="1">
      <alignment horizontal="center" vertical="center"/>
    </xf>
    <xf numFmtId="0" fontId="0" fillId="3" borderId="26" xfId="0" applyFill="1" applyBorder="1" applyAlignment="1">
      <alignment horizontal="center"/>
    </xf>
    <xf numFmtId="44" fontId="0" fillId="0" borderId="50" xfId="0" applyNumberFormat="1" applyBorder="1" applyAlignment="1">
      <alignment horizontal="center" vertical="center"/>
    </xf>
    <xf numFmtId="44" fontId="0" fillId="3" borderId="66" xfId="0" applyNumberFormat="1" applyFill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8" xfId="0" applyBorder="1"/>
    <xf numFmtId="0" fontId="0" fillId="0" borderId="38" xfId="0" applyBorder="1"/>
    <xf numFmtId="0" fontId="0" fillId="0" borderId="2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5" xfId="0" applyBorder="1" applyAlignment="1">
      <alignment horizontal="center"/>
    </xf>
    <xf numFmtId="44" fontId="0" fillId="0" borderId="39" xfId="0" applyNumberFormat="1" applyBorder="1" applyAlignment="1">
      <alignment horizontal="center" vertical="center"/>
    </xf>
    <xf numFmtId="0" fontId="0" fillId="0" borderId="46" xfId="0" applyBorder="1"/>
    <xf numFmtId="0" fontId="0" fillId="0" borderId="67" xfId="0" applyBorder="1"/>
    <xf numFmtId="0" fontId="0" fillId="2" borderId="10" xfId="0" applyFill="1" applyBorder="1" applyAlignment="1">
      <alignment horizontal="center"/>
    </xf>
    <xf numFmtId="0" fontId="0" fillId="0" borderId="33" xfId="0" applyBorder="1"/>
    <xf numFmtId="0" fontId="0" fillId="0" borderId="28" xfId="0" applyBorder="1" applyAlignment="1">
      <alignment horizontal="center" vertical="center"/>
    </xf>
    <xf numFmtId="0" fontId="0" fillId="0" borderId="28" xfId="0" applyBorder="1" applyAlignment="1">
      <alignment horizontal="center"/>
    </xf>
    <xf numFmtId="44" fontId="24" fillId="3" borderId="9" xfId="1" applyFont="1" applyFill="1" applyBorder="1" applyAlignment="1">
      <alignment horizontal="center" vertical="center"/>
    </xf>
    <xf numFmtId="44" fontId="24" fillId="3" borderId="26" xfId="1" applyFont="1" applyFill="1" applyBorder="1" applyAlignment="1">
      <alignment horizontal="center" vertical="center"/>
    </xf>
    <xf numFmtId="44" fontId="24" fillId="0" borderId="7" xfId="1" applyFont="1" applyBorder="1" applyAlignment="1">
      <alignment horizontal="center" vertical="center"/>
    </xf>
    <xf numFmtId="44" fontId="24" fillId="0" borderId="28" xfId="1" applyFont="1" applyBorder="1" applyAlignment="1">
      <alignment horizontal="center" vertical="center"/>
    </xf>
    <xf numFmtId="44" fontId="24" fillId="0" borderId="12" xfId="1" applyFont="1" applyBorder="1" applyAlignment="1">
      <alignment horizontal="center" vertical="center"/>
    </xf>
    <xf numFmtId="44" fontId="24" fillId="0" borderId="0" xfId="1" applyFont="1" applyBorder="1" applyAlignment="1">
      <alignment horizontal="center" vertical="center"/>
    </xf>
    <xf numFmtId="44" fontId="24" fillId="3" borderId="51" xfId="1" applyFont="1" applyFill="1" applyBorder="1" applyAlignment="1">
      <alignment horizontal="center" vertical="center"/>
    </xf>
    <xf numFmtId="0" fontId="24" fillId="2" borderId="9" xfId="1" applyNumberFormat="1" applyFont="1" applyFill="1" applyBorder="1" applyAlignment="1">
      <alignment horizontal="center"/>
    </xf>
    <xf numFmtId="0" fontId="24" fillId="2" borderId="10" xfId="1" applyNumberFormat="1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44" fontId="24" fillId="0" borderId="47" xfId="1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3" borderId="14" xfId="0" applyFill="1" applyBorder="1" applyAlignment="1">
      <alignment horizontal="center"/>
    </xf>
    <xf numFmtId="44" fontId="24" fillId="0" borderId="2" xfId="1" applyFont="1" applyBorder="1" applyAlignment="1">
      <alignment horizontal="center" vertical="center"/>
    </xf>
    <xf numFmtId="0" fontId="0" fillId="16" borderId="14" xfId="0" applyFill="1" applyBorder="1" applyAlignment="1">
      <alignment horizontal="center"/>
    </xf>
    <xf numFmtId="0" fontId="0" fillId="16" borderId="14" xfId="0" applyFill="1" applyBorder="1" applyAlignment="1">
      <alignment horizontal="center" vertical="center"/>
    </xf>
    <xf numFmtId="0" fontId="4" fillId="14" borderId="59" xfId="0" applyFont="1" applyFill="1" applyBorder="1" applyAlignment="1">
      <alignment horizontal="center" vertical="center" wrapText="1"/>
    </xf>
    <xf numFmtId="0" fontId="0" fillId="16" borderId="9" xfId="0" applyFill="1" applyBorder="1" applyAlignment="1">
      <alignment horizontal="center"/>
    </xf>
    <xf numFmtId="0" fontId="0" fillId="16" borderId="9" xfId="0" applyFill="1" applyBorder="1" applyAlignment="1">
      <alignment horizontal="center" vertical="center"/>
    </xf>
    <xf numFmtId="0" fontId="4" fillId="14" borderId="60" xfId="0" applyFont="1" applyFill="1" applyBorder="1" applyAlignment="1">
      <alignment vertical="center" wrapText="1"/>
    </xf>
    <xf numFmtId="0" fontId="4" fillId="14" borderId="30" xfId="0" applyFont="1" applyFill="1" applyBorder="1" applyAlignment="1">
      <alignment vertical="center" wrapText="1"/>
    </xf>
    <xf numFmtId="0" fontId="4" fillId="14" borderId="63" xfId="0" applyFont="1" applyFill="1" applyBorder="1" applyAlignment="1">
      <alignment vertical="center" wrapText="1"/>
    </xf>
    <xf numFmtId="0" fontId="4" fillId="14" borderId="68" xfId="0" applyFont="1" applyFill="1" applyBorder="1" applyAlignment="1">
      <alignment vertical="center" wrapText="1"/>
    </xf>
    <xf numFmtId="0" fontId="4" fillId="14" borderId="71" xfId="0" applyFont="1" applyFill="1" applyBorder="1" applyAlignment="1">
      <alignment vertical="center" wrapText="1"/>
    </xf>
    <xf numFmtId="0" fontId="4" fillId="14" borderId="72" xfId="0" applyFont="1" applyFill="1" applyBorder="1" applyAlignment="1">
      <alignment vertical="center" wrapText="1"/>
    </xf>
    <xf numFmtId="0" fontId="4" fillId="14" borderId="71" xfId="0" applyFont="1" applyFill="1" applyBorder="1" applyAlignment="1">
      <alignment horizontal="center" vertical="top" wrapText="1"/>
    </xf>
    <xf numFmtId="0" fontId="4" fillId="14" borderId="70" xfId="0" applyFont="1" applyFill="1" applyBorder="1" applyAlignment="1">
      <alignment vertical="center" wrapText="1"/>
    </xf>
    <xf numFmtId="0" fontId="4" fillId="14" borderId="64" xfId="0" applyFont="1" applyFill="1" applyBorder="1" applyAlignment="1">
      <alignment vertical="center" wrapText="1"/>
    </xf>
    <xf numFmtId="0" fontId="0" fillId="16" borderId="26" xfId="0" applyFill="1" applyBorder="1" applyAlignment="1">
      <alignment horizontal="center"/>
    </xf>
    <xf numFmtId="0" fontId="7" fillId="16" borderId="4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7" fillId="16" borderId="26" xfId="0" applyFont="1" applyFill="1" applyBorder="1" applyAlignment="1">
      <alignment horizontal="center"/>
    </xf>
    <xf numFmtId="0" fontId="7" fillId="16" borderId="1" xfId="0" applyFont="1" applyFill="1" applyBorder="1" applyAlignment="1">
      <alignment horizontal="center" vertical="center"/>
    </xf>
    <xf numFmtId="0" fontId="7" fillId="16" borderId="14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left"/>
    </xf>
    <xf numFmtId="0" fontId="4" fillId="10" borderId="15" xfId="0" applyFont="1" applyFill="1" applyBorder="1" applyAlignment="1">
      <alignment horizontal="center" vertical="center" wrapText="1"/>
    </xf>
    <xf numFmtId="0" fontId="4" fillId="10" borderId="22" xfId="0" applyFont="1" applyFill="1" applyBorder="1" applyAlignment="1">
      <alignment horizontal="center" vertical="center" wrapText="1"/>
    </xf>
    <xf numFmtId="0" fontId="4" fillId="11" borderId="15" xfId="0" applyFont="1" applyFill="1" applyBorder="1" applyAlignment="1">
      <alignment horizontal="center" vertical="center" wrapText="1"/>
    </xf>
    <xf numFmtId="0" fontId="4" fillId="11" borderId="30" xfId="0" applyFont="1" applyFill="1" applyBorder="1" applyAlignment="1">
      <alignment horizontal="center" vertical="center" wrapText="1"/>
    </xf>
    <xf numFmtId="0" fontId="14" fillId="3" borderId="45" xfId="0" applyFont="1" applyFill="1" applyBorder="1" applyAlignment="1">
      <alignment horizontal="left"/>
    </xf>
    <xf numFmtId="0" fontId="14" fillId="3" borderId="40" xfId="0" applyFont="1" applyFill="1" applyBorder="1" applyAlignment="1">
      <alignment horizontal="left"/>
    </xf>
    <xf numFmtId="0" fontId="14" fillId="3" borderId="17" xfId="0" applyFont="1" applyFill="1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51" xfId="0" applyBorder="1" applyAlignment="1">
      <alignment horizontal="left"/>
    </xf>
    <xf numFmtId="0" fontId="11" fillId="13" borderId="15" xfId="0" applyFont="1" applyFill="1" applyBorder="1" applyAlignment="1">
      <alignment horizontal="center" vertical="center" wrapText="1"/>
    </xf>
    <xf numFmtId="0" fontId="11" fillId="13" borderId="22" xfId="0" applyFont="1" applyFill="1" applyBorder="1" applyAlignment="1">
      <alignment horizontal="center" vertical="center" wrapText="1"/>
    </xf>
    <xf numFmtId="0" fontId="11" fillId="13" borderId="24" xfId="0" applyFont="1" applyFill="1" applyBorder="1" applyAlignment="1">
      <alignment horizontal="center" vertical="center" wrapText="1"/>
    </xf>
    <xf numFmtId="0" fontId="4" fillId="9" borderId="30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0" fontId="9" fillId="2" borderId="9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40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12" borderId="15" xfId="0" applyFont="1" applyFill="1" applyBorder="1" applyAlignment="1">
      <alignment horizontal="center" vertical="center" wrapText="1"/>
    </xf>
    <xf numFmtId="0" fontId="4" fillId="12" borderId="22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9" fillId="3" borderId="43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/>
    </xf>
    <xf numFmtId="0" fontId="9" fillId="3" borderId="27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left"/>
    </xf>
    <xf numFmtId="0" fontId="14" fillId="3" borderId="18" xfId="0" applyFont="1" applyFill="1" applyBorder="1" applyAlignment="1">
      <alignment horizontal="left"/>
    </xf>
    <xf numFmtId="0" fontId="14" fillId="3" borderId="27" xfId="0" applyFont="1" applyFill="1" applyBorder="1" applyAlignment="1">
      <alignment horizontal="left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7" fillId="3" borderId="28" xfId="0" applyFont="1" applyFill="1" applyBorder="1" applyAlignment="1">
      <alignment vertical="center"/>
    </xf>
    <xf numFmtId="0" fontId="15" fillId="4" borderId="35" xfId="0" applyFont="1" applyFill="1" applyBorder="1" applyAlignment="1">
      <alignment horizontal="left" wrapText="1"/>
    </xf>
    <xf numFmtId="0" fontId="15" fillId="4" borderId="36" xfId="0" applyFont="1" applyFill="1" applyBorder="1" applyAlignment="1">
      <alignment horizontal="left" wrapText="1"/>
    </xf>
    <xf numFmtId="0" fontId="0" fillId="2" borderId="37" xfId="0" applyFill="1" applyBorder="1" applyAlignment="1">
      <alignment horizontal="left"/>
    </xf>
    <xf numFmtId="0" fontId="0" fillId="2" borderId="34" xfId="0" applyFill="1" applyBorder="1" applyAlignment="1">
      <alignment horizontal="left"/>
    </xf>
    <xf numFmtId="0" fontId="14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9" fillId="4" borderId="45" xfId="0" applyFont="1" applyFill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4" borderId="53" xfId="0" applyFont="1" applyFill="1" applyBorder="1" applyAlignment="1">
      <alignment horizontal="center" vertical="center"/>
    </xf>
    <xf numFmtId="0" fontId="4" fillId="4" borderId="45" xfId="0" applyFont="1" applyFill="1" applyBorder="1" applyAlignment="1">
      <alignment horizontal="center"/>
    </xf>
    <xf numFmtId="0" fontId="4" fillId="4" borderId="53" xfId="0" applyFont="1" applyFill="1" applyBorder="1" applyAlignment="1">
      <alignment horizontal="center"/>
    </xf>
    <xf numFmtId="0" fontId="30" fillId="3" borderId="30" xfId="0" applyFont="1" applyFill="1" applyBorder="1" applyAlignment="1">
      <alignment vertical="center" wrapText="1"/>
    </xf>
    <xf numFmtId="0" fontId="29" fillId="3" borderId="0" xfId="0" applyFont="1" applyFill="1" applyAlignment="1">
      <alignment vertical="center" wrapText="1"/>
    </xf>
    <xf numFmtId="0" fontId="29" fillId="3" borderId="29" xfId="0" applyFont="1" applyFill="1" applyBorder="1" applyAlignment="1">
      <alignment vertical="center" wrapText="1"/>
    </xf>
    <xf numFmtId="0" fontId="29" fillId="3" borderId="30" xfId="0" applyFont="1" applyFill="1" applyBorder="1" applyAlignment="1">
      <alignment vertical="center" wrapText="1"/>
    </xf>
    <xf numFmtId="0" fontId="29" fillId="3" borderId="33" xfId="0" applyFont="1" applyFill="1" applyBorder="1" applyAlignment="1">
      <alignment vertical="center" wrapText="1"/>
    </xf>
    <xf numFmtId="0" fontId="29" fillId="3" borderId="28" xfId="0" applyFont="1" applyFill="1" applyBorder="1" applyAlignment="1">
      <alignment vertical="center" wrapText="1"/>
    </xf>
    <xf numFmtId="0" fontId="29" fillId="3" borderId="57" xfId="0" applyFont="1" applyFill="1" applyBorder="1" applyAlignment="1">
      <alignment vertical="center" wrapText="1"/>
    </xf>
    <xf numFmtId="0" fontId="27" fillId="0" borderId="46" xfId="0" applyFont="1" applyBorder="1" applyAlignment="1">
      <alignment horizontal="left"/>
    </xf>
    <xf numFmtId="0" fontId="27" fillId="0" borderId="12" xfId="0" applyFont="1" applyBorder="1" applyAlignment="1">
      <alignment horizontal="left"/>
    </xf>
    <xf numFmtId="0" fontId="27" fillId="0" borderId="13" xfId="0" applyFont="1" applyBorder="1" applyAlignment="1">
      <alignment horizontal="left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49" fontId="27" fillId="0" borderId="46" xfId="0" applyNumberFormat="1" applyFont="1" applyBorder="1" applyAlignment="1">
      <alignment horizontal="left"/>
    </xf>
    <xf numFmtId="49" fontId="27" fillId="0" borderId="12" xfId="0" applyNumberFormat="1" applyFont="1" applyBorder="1" applyAlignment="1">
      <alignment horizontal="left"/>
    </xf>
    <xf numFmtId="49" fontId="27" fillId="0" borderId="13" xfId="0" applyNumberFormat="1" applyFont="1" applyBorder="1" applyAlignment="1">
      <alignment horizontal="left"/>
    </xf>
    <xf numFmtId="0" fontId="9" fillId="0" borderId="46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26" fillId="0" borderId="46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" xfId="0" applyFont="1" applyBorder="1" applyAlignment="1">
      <alignment horizontal="left"/>
    </xf>
    <xf numFmtId="0" fontId="14" fillId="0" borderId="6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28" fillId="0" borderId="46" xfId="0" applyFont="1" applyBorder="1" applyAlignment="1">
      <alignment horizontal="left"/>
    </xf>
    <xf numFmtId="0" fontId="28" fillId="0" borderId="12" xfId="0" applyFont="1" applyBorder="1" applyAlignment="1">
      <alignment horizontal="left"/>
    </xf>
    <xf numFmtId="0" fontId="28" fillId="0" borderId="13" xfId="0" applyFont="1" applyBorder="1" applyAlignment="1">
      <alignment horizontal="left"/>
    </xf>
    <xf numFmtId="0" fontId="31" fillId="0" borderId="12" xfId="0" applyFont="1" applyBorder="1" applyAlignment="1">
      <alignment horizontal="center"/>
    </xf>
    <xf numFmtId="0" fontId="31" fillId="0" borderId="5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6" fillId="6" borderId="11" xfId="0" applyFont="1" applyFill="1" applyBorder="1" applyAlignment="1">
      <alignment horizontal="center" vertical="center" wrapText="1"/>
    </xf>
    <xf numFmtId="0" fontId="2" fillId="0" borderId="59" xfId="2" applyBorder="1" applyAlignment="1">
      <alignment horizontal="left"/>
    </xf>
    <xf numFmtId="0" fontId="28" fillId="0" borderId="47" xfId="0" applyFont="1" applyBorder="1" applyAlignment="1">
      <alignment horizontal="left"/>
    </xf>
    <xf numFmtId="0" fontId="28" fillId="0" borderId="25" xfId="0" applyFont="1" applyBorder="1" applyAlignment="1">
      <alignment horizontal="left"/>
    </xf>
    <xf numFmtId="0" fontId="25" fillId="0" borderId="49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0" fontId="13" fillId="0" borderId="12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9" fillId="8" borderId="13" xfId="0" applyFont="1" applyFill="1" applyBorder="1" applyAlignment="1">
      <alignment horizontal="left"/>
    </xf>
    <xf numFmtId="0" fontId="9" fillId="8" borderId="9" xfId="0" applyFont="1" applyFill="1" applyBorder="1" applyAlignment="1">
      <alignment horizontal="left"/>
    </xf>
    <xf numFmtId="0" fontId="9" fillId="8" borderId="17" xfId="0" applyFont="1" applyFill="1" applyBorder="1" applyAlignment="1">
      <alignment horizontal="left"/>
    </xf>
    <xf numFmtId="0" fontId="9" fillId="8" borderId="20" xfId="0" applyFont="1" applyFill="1" applyBorder="1" applyAlignment="1">
      <alignment horizontal="left"/>
    </xf>
    <xf numFmtId="0" fontId="9" fillId="8" borderId="20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left"/>
    </xf>
    <xf numFmtId="0" fontId="7" fillId="3" borderId="13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14" fillId="4" borderId="45" xfId="0" applyFont="1" applyFill="1" applyBorder="1" applyAlignment="1">
      <alignment horizontal="left"/>
    </xf>
    <xf numFmtId="0" fontId="14" fillId="4" borderId="40" xfId="0" applyFont="1" applyFill="1" applyBorder="1" applyAlignment="1">
      <alignment horizontal="left"/>
    </xf>
    <xf numFmtId="0" fontId="14" fillId="4" borderId="53" xfId="0" applyFont="1" applyFill="1" applyBorder="1" applyAlignment="1">
      <alignment horizontal="left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16" borderId="26" xfId="0" applyFill="1" applyBorder="1" applyAlignment="1">
      <alignment horizontal="left"/>
    </xf>
    <xf numFmtId="0" fontId="4" fillId="2" borderId="31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7" fillId="3" borderId="49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3" borderId="1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/>
    </xf>
    <xf numFmtId="0" fontId="0" fillId="0" borderId="25" xfId="0" applyBorder="1" applyAlignment="1">
      <alignment horizontal="center"/>
    </xf>
    <xf numFmtId="0" fontId="22" fillId="3" borderId="31" xfId="0" applyFont="1" applyFill="1" applyBorder="1" applyAlignment="1">
      <alignment horizontal="center" vertical="center" wrapText="1"/>
    </xf>
    <xf numFmtId="0" fontId="22" fillId="3" borderId="30" xfId="0" applyFont="1" applyFill="1" applyBorder="1" applyAlignment="1">
      <alignment horizontal="center" vertical="center" wrapText="1"/>
    </xf>
    <xf numFmtId="0" fontId="22" fillId="3" borderId="64" xfId="0" applyFont="1" applyFill="1" applyBorder="1" applyAlignment="1">
      <alignment horizontal="center" vertical="center" wrapText="1"/>
    </xf>
    <xf numFmtId="0" fontId="0" fillId="0" borderId="5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47" xfId="0" applyBorder="1" applyAlignment="1">
      <alignment horizontal="center"/>
    </xf>
    <xf numFmtId="0" fontId="11" fillId="19" borderId="62" xfId="0" applyFont="1" applyFill="1" applyBorder="1" applyAlignment="1">
      <alignment horizontal="center" vertical="center" wrapText="1"/>
    </xf>
    <xf numFmtId="0" fontId="11" fillId="19" borderId="63" xfId="0" applyFont="1" applyFill="1" applyBorder="1" applyAlignment="1">
      <alignment horizontal="center" vertical="center" wrapText="1"/>
    </xf>
    <xf numFmtId="0" fontId="11" fillId="19" borderId="64" xfId="0" applyFont="1" applyFill="1" applyBorder="1" applyAlignment="1">
      <alignment horizontal="center" vertical="center" wrapText="1"/>
    </xf>
    <xf numFmtId="0" fontId="7" fillId="3" borderId="46" xfId="0" applyFont="1" applyFill="1" applyBorder="1" applyAlignment="1">
      <alignment horizontal="left"/>
    </xf>
    <xf numFmtId="0" fontId="7" fillId="3" borderId="59" xfId="0" applyFont="1" applyFill="1" applyBorder="1" applyAlignment="1">
      <alignment horizontal="left"/>
    </xf>
    <xf numFmtId="0" fontId="7" fillId="3" borderId="25" xfId="0" applyFont="1" applyFill="1" applyBorder="1" applyAlignment="1">
      <alignment horizontal="left"/>
    </xf>
    <xf numFmtId="0" fontId="9" fillId="8" borderId="45" xfId="0" applyFont="1" applyFill="1" applyBorder="1" applyAlignment="1">
      <alignment horizontal="left"/>
    </xf>
    <xf numFmtId="0" fontId="11" fillId="19" borderId="68" xfId="0" applyFont="1" applyFill="1" applyBorder="1" applyAlignment="1">
      <alignment horizontal="center" vertical="center" wrapText="1"/>
    </xf>
    <xf numFmtId="0" fontId="0" fillId="0" borderId="56" xfId="0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7" fillId="3" borderId="12" xfId="0" applyFont="1" applyFill="1" applyBorder="1" applyAlignment="1">
      <alignment horizontal="center" vertical="center"/>
    </xf>
    <xf numFmtId="0" fontId="0" fillId="0" borderId="45" xfId="0" applyBorder="1" applyAlignment="1">
      <alignment horizontal="left"/>
    </xf>
    <xf numFmtId="0" fontId="0" fillId="0" borderId="17" xfId="0" applyBorder="1" applyAlignment="1">
      <alignment horizontal="left"/>
    </xf>
    <xf numFmtId="0" fontId="9" fillId="8" borderId="35" xfId="0" applyFont="1" applyFill="1" applyBorder="1" applyAlignment="1">
      <alignment horizontal="left" vertical="center"/>
    </xf>
    <xf numFmtId="0" fontId="9" fillId="8" borderId="36" xfId="0" applyFont="1" applyFill="1" applyBorder="1" applyAlignment="1">
      <alignment horizontal="left" vertical="center"/>
    </xf>
    <xf numFmtId="0" fontId="9" fillId="8" borderId="16" xfId="0" applyFont="1" applyFill="1" applyBorder="1" applyAlignment="1">
      <alignment horizontal="center" vertical="center" wrapText="1"/>
    </xf>
    <xf numFmtId="0" fontId="9" fillId="8" borderId="40" xfId="0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horizontal="center" vertical="center" wrapText="1"/>
    </xf>
    <xf numFmtId="0" fontId="7" fillId="3" borderId="47" xfId="0" applyFont="1" applyFill="1" applyBorder="1" applyAlignment="1">
      <alignment horizontal="center" vertical="center"/>
    </xf>
    <xf numFmtId="0" fontId="7" fillId="16" borderId="11" xfId="0" applyFont="1" applyFill="1" applyBorder="1" applyAlignment="1">
      <alignment horizontal="center" vertical="center"/>
    </xf>
    <xf numFmtId="0" fontId="7" fillId="16" borderId="12" xfId="0" applyFont="1" applyFill="1" applyBorder="1" applyAlignment="1">
      <alignment horizontal="center" vertical="center"/>
    </xf>
    <xf numFmtId="0" fontId="7" fillId="16" borderId="13" xfId="0" applyFont="1" applyFill="1" applyBorder="1" applyAlignment="1">
      <alignment horizontal="center" vertical="center"/>
    </xf>
    <xf numFmtId="0" fontId="7" fillId="16" borderId="49" xfId="0" applyFont="1" applyFill="1" applyBorder="1" applyAlignment="1">
      <alignment horizontal="center" vertical="center"/>
    </xf>
    <xf numFmtId="0" fontId="7" fillId="16" borderId="47" xfId="0" applyFont="1" applyFill="1" applyBorder="1" applyAlignment="1">
      <alignment horizontal="center" vertical="center"/>
    </xf>
    <xf numFmtId="0" fontId="7" fillId="16" borderId="25" xfId="0" applyFont="1" applyFill="1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0" xfId="0" applyAlignment="1">
      <alignment horizontal="center" vertical="center"/>
    </xf>
    <xf numFmtId="0" fontId="0" fillId="16" borderId="13" xfId="0" applyFill="1" applyBorder="1" applyAlignment="1">
      <alignment horizontal="center"/>
    </xf>
    <xf numFmtId="0" fontId="0" fillId="16" borderId="10" xfId="0" applyFill="1" applyBorder="1" applyAlignment="1">
      <alignment horizontal="center"/>
    </xf>
    <xf numFmtId="0" fontId="7" fillId="16" borderId="9" xfId="0" applyFont="1" applyFill="1" applyBorder="1" applyAlignment="1">
      <alignment horizontal="center"/>
    </xf>
    <xf numFmtId="0" fontId="7" fillId="16" borderId="7" xfId="0" applyFont="1" applyFill="1" applyBorder="1" applyAlignment="1">
      <alignment horizontal="center" vertical="center"/>
    </xf>
    <xf numFmtId="0" fontId="7" fillId="16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7" fillId="16" borderId="9" xfId="0" applyFont="1" applyFill="1" applyBorder="1"/>
  </cellXfs>
  <cellStyles count="6">
    <cellStyle name="Currency" xfId="1" builtinId="4"/>
    <cellStyle name="Followed Hyperlink" xfId="3" builtinId="9" hidden="1"/>
    <cellStyle name="Hyperlink" xfId="2" builtinId="8"/>
    <cellStyle name="Normal" xfId="0" builtinId="0"/>
    <cellStyle name="Normal 2" xfId="4" xr:uid="{00000000-0005-0000-0000-000004000000}"/>
    <cellStyle name="Percent 2" xfId="5" xr:uid="{00000000-0005-0000-0000-000005000000}"/>
  </cellStyles>
  <dxfs count="0"/>
  <tableStyles count="0" defaultTableStyle="TableStyleMedium9" defaultPivotStyle="PivotStyleMedium7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702475</xdr:colOff>
      <xdr:row>5</xdr:row>
      <xdr:rowOff>12700</xdr:rowOff>
    </xdr:to>
    <xdr:pic>
      <xdr:nvPicPr>
        <xdr:cNvPr id="2" name="Picture 6" descr="Babiators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574274" cy="850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59689</xdr:colOff>
      <xdr:row>1</xdr:row>
      <xdr:rowOff>29845</xdr:rowOff>
    </xdr:from>
    <xdr:to>
      <xdr:col>0</xdr:col>
      <xdr:colOff>2856865</xdr:colOff>
      <xdr:row>3</xdr:row>
      <xdr:rowOff>16977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46B60C8-B64B-4B3A-7054-0E29AF812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89" y="220345"/>
          <a:ext cx="2829561" cy="33828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about:blan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AA72"/>
  <sheetViews>
    <sheetView showGridLines="0" zoomScale="80" zoomScaleNormal="80" zoomScalePageLayoutView="80" workbookViewId="0">
      <pane xSplit="1" ySplit="5" topLeftCell="C49" activePane="bottomRight" state="frozen"/>
      <selection pane="topRight" activeCell="B1" sqref="B1"/>
      <selection pane="bottomLeft" activeCell="A6" sqref="A6"/>
      <selection pane="bottomRight" activeCell="O36" sqref="O36"/>
    </sheetView>
  </sheetViews>
  <sheetFormatPr defaultColWidth="8.44140625" defaultRowHeight="14.4" x14ac:dyDescent="0.3"/>
  <cols>
    <col min="1" max="1" width="27.33203125" bestFit="1" customWidth="1"/>
    <col min="2" max="2" width="45" customWidth="1"/>
    <col min="3" max="3" width="10.44140625" customWidth="1"/>
    <col min="4" max="4" width="13.44140625" style="83" customWidth="1"/>
    <col min="5" max="5" width="5" style="83" customWidth="1"/>
    <col min="6" max="6" width="8.33203125" style="83" customWidth="1"/>
    <col min="7" max="7" width="10.44140625" style="83" customWidth="1"/>
    <col min="8" max="8" width="19.44140625" bestFit="1" customWidth="1"/>
    <col min="9" max="9" width="13.44140625" style="83" customWidth="1"/>
    <col min="10" max="10" width="5" style="137" customWidth="1"/>
    <col min="11" max="11" width="8.33203125" style="137" customWidth="1"/>
    <col min="12" max="12" width="17" style="137" customWidth="1"/>
    <col min="13" max="13" width="22.44140625" customWidth="1"/>
    <col min="14" max="14" width="13.33203125" customWidth="1"/>
    <col min="15" max="15" width="12.44140625" customWidth="1"/>
    <col min="16" max="17" width="0.44140625" customWidth="1"/>
    <col min="24" max="24" width="9.33203125" customWidth="1"/>
    <col min="25" max="27" width="9.33203125" hidden="1" customWidth="1"/>
    <col min="28" max="40" width="9.33203125" customWidth="1"/>
  </cols>
  <sheetData>
    <row r="1" spans="1:26" ht="15" customHeight="1" x14ac:dyDescent="0.3">
      <c r="A1" s="41"/>
      <c r="B1" s="42"/>
      <c r="C1" s="43" t="s">
        <v>0</v>
      </c>
      <c r="D1" s="115"/>
      <c r="E1" s="115"/>
      <c r="F1" s="115"/>
      <c r="G1" s="115"/>
      <c r="H1" s="42"/>
      <c r="I1" s="115"/>
      <c r="L1" s="346" t="s">
        <v>1</v>
      </c>
      <c r="M1" s="347"/>
      <c r="N1" s="70" t="s">
        <v>2</v>
      </c>
      <c r="O1" s="9"/>
      <c r="P1" s="30"/>
    </row>
    <row r="2" spans="1:26" x14ac:dyDescent="0.3">
      <c r="A2" s="40"/>
      <c r="C2" s="44" t="s">
        <v>3</v>
      </c>
      <c r="L2" s="344" t="s">
        <v>4</v>
      </c>
      <c r="M2" s="345"/>
      <c r="N2" s="10" t="s">
        <v>145</v>
      </c>
      <c r="O2" s="11"/>
      <c r="P2" s="38"/>
    </row>
    <row r="3" spans="1:26" x14ac:dyDescent="0.3">
      <c r="A3" s="40"/>
      <c r="L3" s="342" t="s">
        <v>5</v>
      </c>
      <c r="M3" s="343"/>
      <c r="N3" s="13"/>
      <c r="O3" s="14"/>
      <c r="P3" s="38"/>
    </row>
    <row r="4" spans="1:26" ht="7.2" customHeight="1" thickBot="1" x14ac:dyDescent="0.35">
      <c r="A4" s="40"/>
      <c r="L4" s="138"/>
      <c r="M4" s="10"/>
      <c r="N4" s="10"/>
      <c r="O4" s="10"/>
      <c r="P4" s="38"/>
    </row>
    <row r="5" spans="1:26" ht="15" thickBot="1" x14ac:dyDescent="0.35">
      <c r="A5" s="40"/>
      <c r="L5" s="351" t="s">
        <v>6</v>
      </c>
      <c r="M5" s="352"/>
      <c r="N5" s="353"/>
      <c r="O5" s="354"/>
      <c r="P5" s="38"/>
    </row>
    <row r="6" spans="1:26" ht="15" customHeight="1" x14ac:dyDescent="0.3">
      <c r="A6" s="40"/>
      <c r="B6" s="328" t="s">
        <v>7</v>
      </c>
      <c r="C6" s="328"/>
      <c r="D6" s="328"/>
      <c r="E6" s="330" t="s">
        <v>8</v>
      </c>
      <c r="F6" s="331"/>
      <c r="G6" s="331"/>
      <c r="H6" s="331"/>
      <c r="I6" s="331"/>
      <c r="J6" s="331"/>
      <c r="K6" s="332"/>
      <c r="L6" s="323"/>
      <c r="M6" s="324"/>
      <c r="N6" s="324"/>
      <c r="O6" s="325"/>
      <c r="P6" s="38"/>
      <c r="Z6" t="s">
        <v>9</v>
      </c>
    </row>
    <row r="7" spans="1:26" ht="23.7" customHeight="1" x14ac:dyDescent="0.3">
      <c r="A7" s="15" t="s">
        <v>10</v>
      </c>
      <c r="B7" s="329"/>
      <c r="C7" s="329"/>
      <c r="D7" s="329"/>
      <c r="E7" s="333"/>
      <c r="F7" s="333"/>
      <c r="G7" s="333"/>
      <c r="H7" s="333"/>
      <c r="I7" s="333"/>
      <c r="J7" s="333"/>
      <c r="K7" s="333"/>
      <c r="L7" s="355" t="s">
        <v>17</v>
      </c>
      <c r="M7" s="355"/>
      <c r="N7" s="355"/>
      <c r="O7" s="355"/>
      <c r="P7" s="38"/>
    </row>
    <row r="8" spans="1:26" ht="23.7" customHeight="1" x14ac:dyDescent="0.3">
      <c r="A8" s="15" t="s">
        <v>11</v>
      </c>
      <c r="B8" s="329"/>
      <c r="C8" s="329"/>
      <c r="D8" s="329"/>
      <c r="E8" s="333"/>
      <c r="F8" s="333"/>
      <c r="G8" s="333"/>
      <c r="H8" s="333"/>
      <c r="I8" s="333"/>
      <c r="J8" s="333"/>
      <c r="K8" s="333"/>
      <c r="L8" s="348" t="s">
        <v>156</v>
      </c>
      <c r="M8" s="348"/>
      <c r="N8" s="348"/>
      <c r="O8" s="348"/>
      <c r="P8" s="38"/>
    </row>
    <row r="9" spans="1:26" ht="23.7" customHeight="1" x14ac:dyDescent="0.3">
      <c r="A9" s="15" t="s">
        <v>12</v>
      </c>
      <c r="B9" s="302"/>
      <c r="C9" s="302"/>
      <c r="D9" s="302"/>
      <c r="E9" s="322"/>
      <c r="F9" s="322"/>
      <c r="G9" s="322"/>
      <c r="H9" s="322"/>
      <c r="I9" s="322"/>
      <c r="J9" s="322"/>
      <c r="K9" s="322"/>
      <c r="L9" s="349"/>
      <c r="M9" s="349"/>
      <c r="N9" s="349"/>
      <c r="O9" s="349"/>
      <c r="P9" s="38"/>
      <c r="Z9" t="s">
        <v>13</v>
      </c>
    </row>
    <row r="10" spans="1:26" ht="23.7" customHeight="1" x14ac:dyDescent="0.3">
      <c r="A10" s="15" t="s">
        <v>14</v>
      </c>
      <c r="B10" s="302"/>
      <c r="C10" s="302"/>
      <c r="D10" s="302"/>
      <c r="E10" s="322"/>
      <c r="F10" s="322"/>
      <c r="G10" s="322"/>
      <c r="H10" s="322"/>
      <c r="I10" s="322"/>
      <c r="J10" s="322"/>
      <c r="K10" s="322"/>
      <c r="L10" s="349"/>
      <c r="M10" s="349"/>
      <c r="N10" s="349"/>
      <c r="O10" s="349"/>
      <c r="P10" s="38"/>
      <c r="Z10" t="s">
        <v>15</v>
      </c>
    </row>
    <row r="11" spans="1:26" ht="23.7" customHeight="1" x14ac:dyDescent="0.3">
      <c r="A11" s="15" t="s">
        <v>16</v>
      </c>
      <c r="B11" s="302"/>
      <c r="C11" s="302"/>
      <c r="D11" s="302"/>
      <c r="E11" s="322"/>
      <c r="F11" s="322"/>
      <c r="G11" s="322"/>
      <c r="H11" s="322"/>
      <c r="I11" s="322"/>
      <c r="J11" s="322"/>
      <c r="K11" s="322"/>
      <c r="L11" s="349"/>
      <c r="M11" s="349"/>
      <c r="N11" s="349"/>
      <c r="O11" s="349"/>
      <c r="P11" s="38"/>
    </row>
    <row r="12" spans="1:26" ht="23.7" customHeight="1" x14ac:dyDescent="0.3">
      <c r="A12" s="15" t="s">
        <v>18</v>
      </c>
      <c r="B12" s="302"/>
      <c r="C12" s="302"/>
      <c r="D12" s="302"/>
      <c r="E12" s="322"/>
      <c r="F12" s="322"/>
      <c r="G12" s="322"/>
      <c r="H12" s="322"/>
      <c r="I12" s="322"/>
      <c r="J12" s="322"/>
      <c r="K12" s="322"/>
      <c r="L12" s="349"/>
      <c r="M12" s="349"/>
      <c r="N12" s="349"/>
      <c r="O12" s="349"/>
      <c r="P12" s="38"/>
    </row>
    <row r="13" spans="1:26" ht="23.7" customHeight="1" x14ac:dyDescent="0.3">
      <c r="A13" s="15" t="s">
        <v>19</v>
      </c>
      <c r="B13" s="302"/>
      <c r="C13" s="302"/>
      <c r="D13" s="302"/>
      <c r="E13" s="322"/>
      <c r="F13" s="322"/>
      <c r="G13" s="322"/>
      <c r="H13" s="322"/>
      <c r="I13" s="322"/>
      <c r="J13" s="322"/>
      <c r="K13" s="322"/>
      <c r="L13" s="349"/>
      <c r="M13" s="349"/>
      <c r="N13" s="349"/>
      <c r="O13" s="349"/>
      <c r="P13" s="38"/>
      <c r="Z13" t="s">
        <v>20</v>
      </c>
    </row>
    <row r="14" spans="1:26" ht="16.95" customHeight="1" x14ac:dyDescent="0.3">
      <c r="A14" s="15" t="s">
        <v>21</v>
      </c>
      <c r="B14" s="302"/>
      <c r="C14" s="302"/>
      <c r="D14" s="302"/>
      <c r="E14" s="322"/>
      <c r="F14" s="322"/>
      <c r="G14" s="322"/>
      <c r="H14" s="322"/>
      <c r="I14" s="322"/>
      <c r="J14" s="322"/>
      <c r="K14" s="322"/>
      <c r="L14" s="349"/>
      <c r="M14" s="349"/>
      <c r="N14" s="349"/>
      <c r="O14" s="349"/>
      <c r="P14" s="38"/>
      <c r="Z14" t="s">
        <v>22</v>
      </c>
    </row>
    <row r="15" spans="1:26" ht="34.200000000000003" customHeight="1" thickBot="1" x14ac:dyDescent="0.35">
      <c r="A15" s="155" t="s">
        <v>23</v>
      </c>
      <c r="B15" s="302"/>
      <c r="C15" s="302"/>
      <c r="D15" s="302"/>
      <c r="E15" s="322"/>
      <c r="F15" s="322"/>
      <c r="G15" s="322"/>
      <c r="H15" s="322"/>
      <c r="I15" s="322"/>
      <c r="J15" s="322"/>
      <c r="K15" s="322"/>
      <c r="L15" s="350"/>
      <c r="M15" s="350"/>
      <c r="N15" s="350"/>
      <c r="O15" s="350"/>
      <c r="P15" s="38"/>
      <c r="Z15" t="s">
        <v>24</v>
      </c>
    </row>
    <row r="16" spans="1:26" ht="7.95" customHeight="1" thickBot="1" x14ac:dyDescent="0.35">
      <c r="A16" s="45"/>
      <c r="B16" s="46"/>
      <c r="C16" s="16"/>
      <c r="D16" s="116"/>
      <c r="E16" s="129"/>
      <c r="F16" s="129"/>
      <c r="G16" s="122"/>
      <c r="H16" s="26"/>
      <c r="I16" s="84"/>
      <c r="J16" s="139"/>
      <c r="K16" s="139"/>
      <c r="L16" s="140"/>
      <c r="M16" s="27"/>
      <c r="N16" s="28"/>
      <c r="O16" s="29"/>
      <c r="P16" s="39"/>
      <c r="Q16" s="37"/>
    </row>
    <row r="17" spans="1:26" ht="15" customHeight="1" thickBot="1" x14ac:dyDescent="0.35">
      <c r="A17" s="305" t="s">
        <v>25</v>
      </c>
      <c r="B17" s="34" t="s">
        <v>26</v>
      </c>
      <c r="C17" s="36"/>
      <c r="D17" s="90" t="s">
        <v>27</v>
      </c>
      <c r="E17" s="91" t="s">
        <v>28</v>
      </c>
      <c r="F17" s="90" t="s">
        <v>29</v>
      </c>
      <c r="G17" s="92" t="s">
        <v>30</v>
      </c>
      <c r="H17" s="93" t="s">
        <v>31</v>
      </c>
      <c r="I17" s="92" t="s">
        <v>27</v>
      </c>
      <c r="J17" s="91" t="s">
        <v>28</v>
      </c>
      <c r="K17" s="90" t="s">
        <v>29</v>
      </c>
      <c r="L17" s="92" t="s">
        <v>32</v>
      </c>
      <c r="M17" s="93" t="s">
        <v>31</v>
      </c>
      <c r="N17" s="92" t="s">
        <v>33</v>
      </c>
      <c r="O17" s="94" t="s">
        <v>34</v>
      </c>
      <c r="P17" s="47"/>
      <c r="Q17" s="17"/>
    </row>
    <row r="18" spans="1:26" ht="15" customHeight="1" x14ac:dyDescent="0.3">
      <c r="A18" s="306"/>
      <c r="B18" s="307" t="s">
        <v>154</v>
      </c>
      <c r="C18" s="308"/>
      <c r="D18" s="309"/>
      <c r="E18" s="337"/>
      <c r="F18" s="338"/>
      <c r="G18" s="130"/>
      <c r="H18" s="95"/>
      <c r="I18" s="130"/>
      <c r="J18" s="141"/>
      <c r="K18" s="142"/>
      <c r="L18" s="143"/>
      <c r="M18" s="95"/>
      <c r="N18" s="96"/>
      <c r="O18" s="97"/>
      <c r="P18" s="47"/>
      <c r="Q18" s="17"/>
    </row>
    <row r="19" spans="1:26" ht="16.95" customHeight="1" x14ac:dyDescent="0.3">
      <c r="A19" s="306"/>
      <c r="B19" s="310" t="s">
        <v>146</v>
      </c>
      <c r="C19" s="311"/>
      <c r="D19" s="77" t="s">
        <v>35</v>
      </c>
      <c r="E19" s="75" t="s">
        <v>36</v>
      </c>
      <c r="F19" s="76" t="s">
        <v>36</v>
      </c>
      <c r="G19" s="78" t="s">
        <v>191</v>
      </c>
      <c r="H19" s="4"/>
      <c r="I19" s="80" t="s">
        <v>37</v>
      </c>
      <c r="J19" s="75" t="s">
        <v>36</v>
      </c>
      <c r="K19" s="76" t="s">
        <v>36</v>
      </c>
      <c r="L19" s="81" t="s">
        <v>38</v>
      </c>
      <c r="M19" s="3"/>
      <c r="N19" s="2">
        <v>8</v>
      </c>
      <c r="O19" s="18">
        <f t="shared" ref="O19:O32" si="0">(H19+M19)*N19</f>
        <v>0</v>
      </c>
      <c r="P19" s="38"/>
      <c r="Z19" t="s">
        <v>39</v>
      </c>
    </row>
    <row r="20" spans="1:26" ht="16.95" customHeight="1" x14ac:dyDescent="0.3">
      <c r="A20" s="306"/>
      <c r="B20" s="310" t="s">
        <v>147</v>
      </c>
      <c r="C20" s="311"/>
      <c r="D20" s="77" t="s">
        <v>40</v>
      </c>
      <c r="E20" s="75" t="s">
        <v>36</v>
      </c>
      <c r="F20" s="76" t="s">
        <v>36</v>
      </c>
      <c r="G20" s="78" t="s">
        <v>191</v>
      </c>
      <c r="H20" s="4"/>
      <c r="I20" s="80" t="s">
        <v>41</v>
      </c>
      <c r="J20" s="75" t="s">
        <v>36</v>
      </c>
      <c r="K20" s="76" t="s">
        <v>36</v>
      </c>
      <c r="L20" s="81" t="s">
        <v>38</v>
      </c>
      <c r="M20" s="3"/>
      <c r="N20" s="2">
        <v>8</v>
      </c>
      <c r="O20" s="18">
        <f t="shared" si="0"/>
        <v>0</v>
      </c>
      <c r="P20" s="38"/>
      <c r="Z20" t="s">
        <v>42</v>
      </c>
    </row>
    <row r="21" spans="1:26" ht="16.95" customHeight="1" x14ac:dyDescent="0.3">
      <c r="A21" s="306"/>
      <c r="B21" s="310" t="s">
        <v>148</v>
      </c>
      <c r="C21" s="311"/>
      <c r="D21" s="77" t="s">
        <v>43</v>
      </c>
      <c r="E21" s="75" t="s">
        <v>36</v>
      </c>
      <c r="F21" s="76" t="s">
        <v>36</v>
      </c>
      <c r="G21" s="78" t="s">
        <v>191</v>
      </c>
      <c r="H21" s="4"/>
      <c r="I21" s="80" t="s">
        <v>44</v>
      </c>
      <c r="J21" s="75" t="s">
        <v>36</v>
      </c>
      <c r="K21" s="76" t="s">
        <v>36</v>
      </c>
      <c r="L21" s="81" t="s">
        <v>38</v>
      </c>
      <c r="M21" s="3"/>
      <c r="N21" s="2">
        <v>8</v>
      </c>
      <c r="O21" s="18">
        <f t="shared" si="0"/>
        <v>0</v>
      </c>
      <c r="P21" s="38"/>
      <c r="Z21" t="s">
        <v>45</v>
      </c>
    </row>
    <row r="22" spans="1:26" ht="16.95" customHeight="1" x14ac:dyDescent="0.3">
      <c r="A22" s="306"/>
      <c r="B22" s="310" t="s">
        <v>149</v>
      </c>
      <c r="C22" s="311"/>
      <c r="D22" s="77" t="s">
        <v>46</v>
      </c>
      <c r="E22" s="75" t="s">
        <v>36</v>
      </c>
      <c r="F22" s="76" t="s">
        <v>36</v>
      </c>
      <c r="G22" s="78" t="s">
        <v>191</v>
      </c>
      <c r="H22" s="4"/>
      <c r="I22" s="80" t="s">
        <v>47</v>
      </c>
      <c r="J22" s="75" t="s">
        <v>36</v>
      </c>
      <c r="K22" s="76" t="s">
        <v>36</v>
      </c>
      <c r="L22" s="81" t="s">
        <v>38</v>
      </c>
      <c r="M22" s="3"/>
      <c r="N22" s="2">
        <v>8</v>
      </c>
      <c r="O22" s="18">
        <f t="shared" si="0"/>
        <v>0</v>
      </c>
      <c r="P22" s="38"/>
      <c r="Z22" t="s">
        <v>48</v>
      </c>
    </row>
    <row r="23" spans="1:26" ht="16.95" customHeight="1" x14ac:dyDescent="0.3">
      <c r="A23" s="306"/>
      <c r="B23" s="310" t="s">
        <v>150</v>
      </c>
      <c r="C23" s="311"/>
      <c r="D23" s="79" t="s">
        <v>49</v>
      </c>
      <c r="E23" s="75" t="s">
        <v>36</v>
      </c>
      <c r="F23" s="76" t="s">
        <v>36</v>
      </c>
      <c r="G23" s="78" t="s">
        <v>191</v>
      </c>
      <c r="H23" s="19"/>
      <c r="I23" s="82" t="s">
        <v>50</v>
      </c>
      <c r="J23" s="75" t="s">
        <v>36</v>
      </c>
      <c r="K23" s="76" t="s">
        <v>36</v>
      </c>
      <c r="L23" s="81" t="s">
        <v>38</v>
      </c>
      <c r="M23" s="3"/>
      <c r="N23" s="2">
        <v>8</v>
      </c>
      <c r="O23" s="18">
        <f t="shared" si="0"/>
        <v>0</v>
      </c>
      <c r="P23" s="38"/>
    </row>
    <row r="24" spans="1:26" ht="16.95" customHeight="1" x14ac:dyDescent="0.3">
      <c r="A24" s="306"/>
      <c r="B24" s="310" t="s">
        <v>151</v>
      </c>
      <c r="C24" s="311"/>
      <c r="D24" s="79" t="s">
        <v>51</v>
      </c>
      <c r="E24" s="75" t="s">
        <v>36</v>
      </c>
      <c r="F24" s="76" t="s">
        <v>36</v>
      </c>
      <c r="G24" s="78" t="s">
        <v>191</v>
      </c>
      <c r="H24" s="19"/>
      <c r="I24" s="82" t="s">
        <v>52</v>
      </c>
      <c r="J24" s="75" t="s">
        <v>36</v>
      </c>
      <c r="K24" s="76" t="s">
        <v>36</v>
      </c>
      <c r="L24" s="81" t="s">
        <v>38</v>
      </c>
      <c r="M24" s="3"/>
      <c r="N24" s="2">
        <v>8</v>
      </c>
      <c r="O24" s="18">
        <f t="shared" si="0"/>
        <v>0</v>
      </c>
      <c r="P24" s="38"/>
      <c r="R24" s="10"/>
      <c r="S24" s="10"/>
      <c r="T24" s="10"/>
      <c r="U24" s="10"/>
      <c r="V24" s="10"/>
      <c r="W24" s="10"/>
      <c r="X24" s="10"/>
    </row>
    <row r="25" spans="1:26" ht="16.95" customHeight="1" x14ac:dyDescent="0.3">
      <c r="A25" s="306"/>
      <c r="B25" s="310" t="s">
        <v>152</v>
      </c>
      <c r="C25" s="311"/>
      <c r="D25" s="79" t="s">
        <v>53</v>
      </c>
      <c r="E25" s="75" t="s">
        <v>36</v>
      </c>
      <c r="F25" s="76" t="s">
        <v>36</v>
      </c>
      <c r="G25" s="78" t="s">
        <v>191</v>
      </c>
      <c r="H25" s="19"/>
      <c r="I25" s="82" t="s">
        <v>54</v>
      </c>
      <c r="J25" s="75" t="s">
        <v>36</v>
      </c>
      <c r="K25" s="76" t="s">
        <v>36</v>
      </c>
      <c r="L25" s="81" t="s">
        <v>38</v>
      </c>
      <c r="M25" s="3"/>
      <c r="N25" s="2">
        <v>8</v>
      </c>
      <c r="O25" s="18">
        <f t="shared" si="0"/>
        <v>0</v>
      </c>
      <c r="P25" s="38"/>
      <c r="R25" s="10"/>
      <c r="S25" s="10"/>
      <c r="T25" s="10"/>
      <c r="U25" s="10"/>
      <c r="V25" s="10"/>
      <c r="W25" s="10"/>
      <c r="X25" s="10"/>
    </row>
    <row r="26" spans="1:26" ht="16.95" customHeight="1" thickBot="1" x14ac:dyDescent="0.35">
      <c r="A26" s="306"/>
      <c r="B26" s="310" t="s">
        <v>153</v>
      </c>
      <c r="C26" s="311"/>
      <c r="D26" s="110" t="s">
        <v>55</v>
      </c>
      <c r="E26" s="86" t="s">
        <v>36</v>
      </c>
      <c r="F26" s="87" t="s">
        <v>36</v>
      </c>
      <c r="G26" s="78" t="s">
        <v>191</v>
      </c>
      <c r="H26" s="88"/>
      <c r="I26" s="104" t="s">
        <v>56</v>
      </c>
      <c r="J26" s="86" t="s">
        <v>36</v>
      </c>
      <c r="K26" s="87" t="s">
        <v>36</v>
      </c>
      <c r="L26" s="105" t="s">
        <v>38</v>
      </c>
      <c r="M26" s="106"/>
      <c r="N26" s="2">
        <v>8</v>
      </c>
      <c r="O26" s="89">
        <f t="shared" si="0"/>
        <v>0</v>
      </c>
      <c r="P26" s="38"/>
      <c r="R26" s="10"/>
      <c r="S26" s="10"/>
      <c r="T26" s="10"/>
      <c r="U26" s="10"/>
      <c r="V26" s="10"/>
      <c r="W26" s="10"/>
      <c r="X26" s="10"/>
    </row>
    <row r="27" spans="1:26" ht="16.95" customHeight="1" thickBot="1" x14ac:dyDescent="0.35">
      <c r="A27" s="306"/>
      <c r="B27" s="339" t="s">
        <v>155</v>
      </c>
      <c r="C27" s="340"/>
      <c r="D27" s="341"/>
      <c r="E27" s="334"/>
      <c r="F27" s="334"/>
      <c r="G27" s="158"/>
      <c r="H27" s="159"/>
      <c r="I27" s="158"/>
      <c r="J27" s="335"/>
      <c r="K27" s="336"/>
      <c r="L27" s="159"/>
      <c r="M27" s="159"/>
      <c r="N27" s="160"/>
      <c r="O27" s="161"/>
      <c r="P27" s="38"/>
      <c r="R27" s="10"/>
      <c r="S27" s="10"/>
      <c r="T27" s="10"/>
      <c r="U27" s="10"/>
      <c r="V27" s="10"/>
      <c r="W27" s="10"/>
      <c r="X27" s="10"/>
    </row>
    <row r="28" spans="1:26" ht="16.95" customHeight="1" thickBot="1" x14ac:dyDescent="0.35">
      <c r="A28" s="306"/>
      <c r="B28" s="310" t="s">
        <v>157</v>
      </c>
      <c r="C28" s="311"/>
      <c r="D28" s="162" t="s">
        <v>158</v>
      </c>
      <c r="E28" s="163" t="s">
        <v>36</v>
      </c>
      <c r="F28" s="164" t="s">
        <v>36</v>
      </c>
      <c r="G28" s="165" t="s">
        <v>191</v>
      </c>
      <c r="H28" s="166"/>
      <c r="I28" s="162" t="s">
        <v>159</v>
      </c>
      <c r="J28" s="163" t="s">
        <v>36</v>
      </c>
      <c r="K28" s="164" t="s">
        <v>36</v>
      </c>
      <c r="L28" s="167" t="s">
        <v>38</v>
      </c>
      <c r="M28" s="168"/>
      <c r="N28" s="169">
        <v>8</v>
      </c>
      <c r="O28" s="170">
        <f t="shared" si="0"/>
        <v>0</v>
      </c>
      <c r="P28" s="38"/>
      <c r="R28" s="10"/>
      <c r="S28" s="10"/>
      <c r="T28" s="10"/>
      <c r="U28" s="10"/>
      <c r="V28" s="10"/>
      <c r="W28" s="10"/>
      <c r="X28" s="10"/>
    </row>
    <row r="29" spans="1:26" ht="16.95" customHeight="1" thickBot="1" x14ac:dyDescent="0.35">
      <c r="A29" s="306"/>
      <c r="B29" s="310" t="s">
        <v>162</v>
      </c>
      <c r="C29" s="311"/>
      <c r="D29" s="77" t="s">
        <v>160</v>
      </c>
      <c r="E29" s="75" t="s">
        <v>36</v>
      </c>
      <c r="F29" s="76" t="s">
        <v>36</v>
      </c>
      <c r="G29" s="78" t="s">
        <v>191</v>
      </c>
      <c r="H29" s="19"/>
      <c r="I29" s="77" t="s">
        <v>161</v>
      </c>
      <c r="J29" s="75" t="s">
        <v>36</v>
      </c>
      <c r="K29" s="76" t="s">
        <v>36</v>
      </c>
      <c r="L29" s="81" t="s">
        <v>38</v>
      </c>
      <c r="M29" s="3"/>
      <c r="N29" s="169">
        <v>8</v>
      </c>
      <c r="O29" s="18">
        <f t="shared" si="0"/>
        <v>0</v>
      </c>
      <c r="P29" s="38"/>
      <c r="R29" s="10"/>
      <c r="S29" s="10"/>
      <c r="T29" s="10"/>
      <c r="U29" s="10"/>
      <c r="V29" s="10"/>
      <c r="W29" s="10"/>
      <c r="X29" s="10"/>
    </row>
    <row r="30" spans="1:26" ht="16.95" customHeight="1" thickBot="1" x14ac:dyDescent="0.35">
      <c r="A30" s="306"/>
      <c r="B30" s="310" t="s">
        <v>163</v>
      </c>
      <c r="C30" s="311"/>
      <c r="D30" s="77" t="s">
        <v>165</v>
      </c>
      <c r="E30" s="75" t="s">
        <v>36</v>
      </c>
      <c r="F30" s="76" t="s">
        <v>36</v>
      </c>
      <c r="G30" s="78" t="s">
        <v>191</v>
      </c>
      <c r="H30" s="19"/>
      <c r="I30" s="77" t="s">
        <v>166</v>
      </c>
      <c r="J30" s="75" t="s">
        <v>36</v>
      </c>
      <c r="K30" s="76" t="s">
        <v>36</v>
      </c>
      <c r="L30" s="81" t="s">
        <v>38</v>
      </c>
      <c r="M30" s="3"/>
      <c r="N30" s="169">
        <v>8</v>
      </c>
      <c r="O30" s="18">
        <f t="shared" si="0"/>
        <v>0</v>
      </c>
      <c r="P30" s="38"/>
      <c r="R30" s="10"/>
      <c r="S30" s="10"/>
      <c r="T30" s="10"/>
      <c r="U30" s="10"/>
      <c r="V30" s="10"/>
      <c r="W30" s="10"/>
      <c r="X30" s="10"/>
    </row>
    <row r="31" spans="1:26" s="10" customFormat="1" ht="16.95" customHeight="1" thickBot="1" x14ac:dyDescent="0.35">
      <c r="A31" s="306"/>
      <c r="B31" s="310" t="s">
        <v>164</v>
      </c>
      <c r="C31" s="311"/>
      <c r="D31" s="112" t="s">
        <v>167</v>
      </c>
      <c r="E31" s="98" t="s">
        <v>36</v>
      </c>
      <c r="F31" s="99" t="s">
        <v>36</v>
      </c>
      <c r="G31" s="100" t="s">
        <v>191</v>
      </c>
      <c r="H31" s="101"/>
      <c r="I31" s="112" t="s">
        <v>168</v>
      </c>
      <c r="J31" s="98" t="s">
        <v>36</v>
      </c>
      <c r="K31" s="99" t="s">
        <v>36</v>
      </c>
      <c r="L31" s="102" t="s">
        <v>38</v>
      </c>
      <c r="M31" s="113"/>
      <c r="N31" s="169">
        <v>8</v>
      </c>
      <c r="O31" s="103">
        <f t="shared" si="0"/>
        <v>0</v>
      </c>
      <c r="P31" s="48"/>
    </row>
    <row r="32" spans="1:26" ht="16.95" customHeight="1" thickBot="1" x14ac:dyDescent="0.35">
      <c r="A32" s="306"/>
      <c r="B32" s="114" t="s">
        <v>57</v>
      </c>
      <c r="C32" s="111"/>
      <c r="D32" s="117" t="s">
        <v>58</v>
      </c>
      <c r="E32" s="98" t="s">
        <v>36</v>
      </c>
      <c r="F32" s="99" t="s">
        <v>59</v>
      </c>
      <c r="G32" s="312" t="s">
        <v>60</v>
      </c>
      <c r="H32" s="312"/>
      <c r="I32" s="312"/>
      <c r="J32" s="312"/>
      <c r="K32" s="312"/>
      <c r="L32" s="312"/>
      <c r="M32" s="107"/>
      <c r="N32" s="108">
        <v>3.5</v>
      </c>
      <c r="O32" s="109">
        <f t="shared" si="0"/>
        <v>0</v>
      </c>
      <c r="P32" s="38"/>
    </row>
    <row r="33" spans="1:16" ht="15" customHeight="1" x14ac:dyDescent="0.3">
      <c r="A33" s="303" t="s">
        <v>61</v>
      </c>
      <c r="B33" s="31" t="s">
        <v>26</v>
      </c>
      <c r="C33" s="60"/>
      <c r="D33" s="118" t="s">
        <v>27</v>
      </c>
      <c r="E33" s="73" t="s">
        <v>28</v>
      </c>
      <c r="F33" s="74" t="s">
        <v>29</v>
      </c>
      <c r="G33" s="91" t="s">
        <v>30</v>
      </c>
      <c r="H33" s="33" t="s">
        <v>31</v>
      </c>
      <c r="I33" s="91" t="s">
        <v>27</v>
      </c>
      <c r="J33" s="55" t="s">
        <v>28</v>
      </c>
      <c r="K33" s="66" t="s">
        <v>29</v>
      </c>
      <c r="L33" s="72" t="s">
        <v>32</v>
      </c>
      <c r="M33" s="33" t="s">
        <v>31</v>
      </c>
      <c r="N33" s="34" t="s">
        <v>33</v>
      </c>
      <c r="O33" s="35" t="s">
        <v>34</v>
      </c>
      <c r="P33" s="38"/>
    </row>
    <row r="34" spans="1:16" ht="16.95" customHeight="1" x14ac:dyDescent="0.3">
      <c r="A34" s="304"/>
      <c r="B34" s="310" t="s">
        <v>169</v>
      </c>
      <c r="C34" s="311"/>
      <c r="D34" s="77" t="s">
        <v>62</v>
      </c>
      <c r="E34" s="75" t="s">
        <v>36</v>
      </c>
      <c r="F34" s="76" t="s">
        <v>36</v>
      </c>
      <c r="G34" s="78" t="s">
        <v>191</v>
      </c>
      <c r="H34" s="4"/>
      <c r="I34" s="77" t="s">
        <v>63</v>
      </c>
      <c r="J34" s="61" t="s">
        <v>36</v>
      </c>
      <c r="K34" s="58" t="s">
        <v>36</v>
      </c>
      <c r="L34" s="144" t="s">
        <v>38</v>
      </c>
      <c r="M34" s="3"/>
      <c r="N34" s="1">
        <v>15</v>
      </c>
      <c r="O34" s="18">
        <f t="shared" ref="O34" si="1">(H34+M34)*N34</f>
        <v>0</v>
      </c>
      <c r="P34" s="38"/>
    </row>
    <row r="35" spans="1:16" ht="16.95" customHeight="1" x14ac:dyDescent="0.3">
      <c r="A35" s="304"/>
      <c r="B35" s="310" t="s">
        <v>170</v>
      </c>
      <c r="C35" s="311"/>
      <c r="D35" s="77" t="s">
        <v>64</v>
      </c>
      <c r="E35" s="75" t="s">
        <v>36</v>
      </c>
      <c r="F35" s="76" t="s">
        <v>36</v>
      </c>
      <c r="G35" s="78" t="s">
        <v>191</v>
      </c>
      <c r="H35" s="4"/>
      <c r="I35" s="77" t="s">
        <v>65</v>
      </c>
      <c r="J35" s="61" t="s">
        <v>36</v>
      </c>
      <c r="K35" s="58" t="s">
        <v>36</v>
      </c>
      <c r="L35" s="144" t="s">
        <v>38</v>
      </c>
      <c r="M35" s="3"/>
      <c r="N35" s="1">
        <v>15</v>
      </c>
      <c r="O35" s="18">
        <f t="shared" ref="O35:O41" si="2">(H35+M35)*N35</f>
        <v>0</v>
      </c>
      <c r="P35" s="38"/>
    </row>
    <row r="36" spans="1:16" ht="16.95" customHeight="1" x14ac:dyDescent="0.3">
      <c r="A36" s="304"/>
      <c r="B36" s="310" t="s">
        <v>171</v>
      </c>
      <c r="C36" s="311"/>
      <c r="D36" s="77" t="s">
        <v>66</v>
      </c>
      <c r="E36" s="75" t="s">
        <v>36</v>
      </c>
      <c r="F36" s="76" t="s">
        <v>36</v>
      </c>
      <c r="G36" s="78" t="s">
        <v>191</v>
      </c>
      <c r="H36" s="4"/>
      <c r="I36" s="77" t="s">
        <v>67</v>
      </c>
      <c r="J36" s="61" t="s">
        <v>36</v>
      </c>
      <c r="K36" s="58" t="s">
        <v>36</v>
      </c>
      <c r="L36" s="144" t="s">
        <v>38</v>
      </c>
      <c r="M36" s="3"/>
      <c r="N36" s="1">
        <v>15</v>
      </c>
      <c r="O36" s="18">
        <f t="shared" si="2"/>
        <v>0</v>
      </c>
      <c r="P36" s="38"/>
    </row>
    <row r="37" spans="1:16" ht="16.95" customHeight="1" x14ac:dyDescent="0.3">
      <c r="A37" s="304"/>
      <c r="B37" s="310" t="s">
        <v>172</v>
      </c>
      <c r="C37" s="311"/>
      <c r="D37" s="77" t="s">
        <v>68</v>
      </c>
      <c r="E37" s="75" t="s">
        <v>36</v>
      </c>
      <c r="F37" s="76" t="s">
        <v>36</v>
      </c>
      <c r="G37" s="78" t="s">
        <v>191</v>
      </c>
      <c r="H37" s="4"/>
      <c r="I37" s="77" t="s">
        <v>69</v>
      </c>
      <c r="J37" s="61" t="s">
        <v>36</v>
      </c>
      <c r="K37" s="58" t="s">
        <v>36</v>
      </c>
      <c r="L37" s="144" t="s">
        <v>38</v>
      </c>
      <c r="M37" s="3"/>
      <c r="N37" s="1">
        <v>15</v>
      </c>
      <c r="O37" s="18">
        <f t="shared" si="2"/>
        <v>0</v>
      </c>
      <c r="P37" s="38"/>
    </row>
    <row r="38" spans="1:16" ht="16.95" customHeight="1" x14ac:dyDescent="0.3">
      <c r="A38" s="304"/>
      <c r="B38" s="310" t="s">
        <v>173</v>
      </c>
      <c r="C38" s="311"/>
      <c r="D38" s="77" t="s">
        <v>70</v>
      </c>
      <c r="E38" s="75" t="s">
        <v>36</v>
      </c>
      <c r="F38" s="76" t="s">
        <v>36</v>
      </c>
      <c r="G38" s="78" t="s">
        <v>191</v>
      </c>
      <c r="H38" s="4"/>
      <c r="I38" s="77" t="s">
        <v>71</v>
      </c>
      <c r="J38" s="61" t="s">
        <v>36</v>
      </c>
      <c r="K38" s="58" t="s">
        <v>36</v>
      </c>
      <c r="L38" s="144" t="s">
        <v>38</v>
      </c>
      <c r="M38" s="3"/>
      <c r="N38" s="1">
        <v>15</v>
      </c>
      <c r="O38" s="18">
        <f t="shared" si="2"/>
        <v>0</v>
      </c>
      <c r="P38" s="38"/>
    </row>
    <row r="39" spans="1:16" ht="16.95" customHeight="1" x14ac:dyDescent="0.3">
      <c r="A39" s="304"/>
      <c r="B39" s="310" t="s">
        <v>174</v>
      </c>
      <c r="C39" s="311"/>
      <c r="D39" s="77" t="s">
        <v>72</v>
      </c>
      <c r="E39" s="75" t="s">
        <v>36</v>
      </c>
      <c r="F39" s="76" t="s">
        <v>36</v>
      </c>
      <c r="G39" s="78" t="s">
        <v>191</v>
      </c>
      <c r="H39" s="4"/>
      <c r="I39" s="77" t="s">
        <v>73</v>
      </c>
      <c r="J39" s="61" t="s">
        <v>36</v>
      </c>
      <c r="K39" s="58" t="s">
        <v>36</v>
      </c>
      <c r="L39" s="144" t="s">
        <v>38</v>
      </c>
      <c r="M39" s="3"/>
      <c r="N39" s="1">
        <v>15</v>
      </c>
      <c r="O39" s="18">
        <f t="shared" si="2"/>
        <v>0</v>
      </c>
      <c r="P39" s="38"/>
    </row>
    <row r="40" spans="1:16" ht="16.95" customHeight="1" x14ac:dyDescent="0.3">
      <c r="A40" s="304"/>
      <c r="B40" s="310" t="s">
        <v>177</v>
      </c>
      <c r="C40" s="311"/>
      <c r="D40" s="77" t="s">
        <v>178</v>
      </c>
      <c r="E40" s="75" t="s">
        <v>36</v>
      </c>
      <c r="F40" s="76" t="s">
        <v>36</v>
      </c>
      <c r="G40" s="78" t="s">
        <v>191</v>
      </c>
      <c r="H40" s="4"/>
      <c r="I40" s="77" t="s">
        <v>179</v>
      </c>
      <c r="J40" s="61" t="s">
        <v>36</v>
      </c>
      <c r="K40" s="58" t="s">
        <v>36</v>
      </c>
      <c r="L40" s="144" t="s">
        <v>38</v>
      </c>
      <c r="M40" s="3"/>
      <c r="N40" s="1">
        <v>15</v>
      </c>
      <c r="O40" s="18">
        <f t="shared" ref="O40" si="3">(H40+M40)*N40</f>
        <v>0</v>
      </c>
      <c r="P40" s="38"/>
    </row>
    <row r="41" spans="1:16" ht="16.95" customHeight="1" thickBot="1" x14ac:dyDescent="0.35">
      <c r="A41" s="304"/>
      <c r="B41" s="310" t="s">
        <v>175</v>
      </c>
      <c r="C41" s="311"/>
      <c r="D41" s="77" t="s">
        <v>176</v>
      </c>
      <c r="E41" s="75" t="s">
        <v>36</v>
      </c>
      <c r="F41" s="76" t="s">
        <v>36</v>
      </c>
      <c r="G41" s="78" t="s">
        <v>191</v>
      </c>
      <c r="H41" s="4"/>
      <c r="I41" s="77" t="s">
        <v>195</v>
      </c>
      <c r="J41" s="61" t="s">
        <v>36</v>
      </c>
      <c r="K41" s="58" t="s">
        <v>36</v>
      </c>
      <c r="L41" s="144" t="s">
        <v>38</v>
      </c>
      <c r="M41" s="3"/>
      <c r="N41" s="1">
        <v>15</v>
      </c>
      <c r="O41" s="18">
        <f t="shared" si="2"/>
        <v>0</v>
      </c>
      <c r="P41" s="38"/>
    </row>
    <row r="42" spans="1:16" ht="16.95" customHeight="1" x14ac:dyDescent="0.3">
      <c r="A42" s="326" t="s">
        <v>74</v>
      </c>
      <c r="B42" s="34" t="s">
        <v>26</v>
      </c>
      <c r="C42" s="36"/>
      <c r="D42" s="118"/>
      <c r="E42" s="131" t="s">
        <v>28</v>
      </c>
      <c r="F42" s="132" t="s">
        <v>29</v>
      </c>
      <c r="G42" s="90"/>
      <c r="H42" s="32" t="s">
        <v>27</v>
      </c>
      <c r="I42" s="91" t="s">
        <v>75</v>
      </c>
      <c r="J42" s="72"/>
      <c r="K42" s="66"/>
      <c r="L42" s="72" t="s">
        <v>76</v>
      </c>
      <c r="M42" s="33" t="s">
        <v>31</v>
      </c>
      <c r="N42" s="34" t="s">
        <v>33</v>
      </c>
      <c r="O42" s="35" t="s">
        <v>34</v>
      </c>
      <c r="P42" s="38"/>
    </row>
    <row r="43" spans="1:16" ht="16.95" customHeight="1" x14ac:dyDescent="0.3">
      <c r="A43" s="327"/>
      <c r="B43" s="310" t="s">
        <v>77</v>
      </c>
      <c r="C43" s="311"/>
      <c r="D43" s="321"/>
      <c r="E43" s="123" t="s">
        <v>36</v>
      </c>
      <c r="F43" s="124" t="s">
        <v>36</v>
      </c>
      <c r="G43" s="133"/>
      <c r="H43" s="136" t="s">
        <v>78</v>
      </c>
      <c r="I43" s="136" t="s">
        <v>186</v>
      </c>
      <c r="J43" s="145"/>
      <c r="K43" s="146"/>
      <c r="L43" s="144" t="s">
        <v>79</v>
      </c>
      <c r="M43" s="3"/>
      <c r="N43" s="1">
        <v>12</v>
      </c>
      <c r="O43" s="18">
        <f>+N43*M43</f>
        <v>0</v>
      </c>
      <c r="P43" s="38"/>
    </row>
    <row r="44" spans="1:16" ht="16.95" customHeight="1" x14ac:dyDescent="0.3">
      <c r="A44" s="327"/>
      <c r="B44" s="310" t="s">
        <v>80</v>
      </c>
      <c r="C44" s="311"/>
      <c r="D44" s="321"/>
      <c r="E44" s="123" t="s">
        <v>36</v>
      </c>
      <c r="F44" s="124" t="s">
        <v>36</v>
      </c>
      <c r="G44" s="133"/>
      <c r="H44" s="136" t="s">
        <v>81</v>
      </c>
      <c r="I44" s="136" t="s">
        <v>186</v>
      </c>
      <c r="J44" s="145"/>
      <c r="K44" s="146"/>
      <c r="L44" s="144" t="s">
        <v>79</v>
      </c>
      <c r="M44" s="3"/>
      <c r="N44" s="1">
        <v>12</v>
      </c>
      <c r="O44" s="18">
        <f>+N44*M44</f>
        <v>0</v>
      </c>
      <c r="P44" s="38"/>
    </row>
    <row r="45" spans="1:16" ht="16.95" customHeight="1" x14ac:dyDescent="0.3">
      <c r="A45" s="327"/>
      <c r="B45" s="310" t="s">
        <v>82</v>
      </c>
      <c r="C45" s="311"/>
      <c r="D45" s="321"/>
      <c r="E45" s="123" t="s">
        <v>36</v>
      </c>
      <c r="F45" s="124" t="s">
        <v>36</v>
      </c>
      <c r="G45" s="133"/>
      <c r="H45" s="136" t="s">
        <v>83</v>
      </c>
      <c r="I45" s="136" t="s">
        <v>186</v>
      </c>
      <c r="J45" s="145"/>
      <c r="K45" s="146"/>
      <c r="L45" s="144" t="s">
        <v>84</v>
      </c>
      <c r="M45" s="3"/>
      <c r="N45" s="1">
        <v>12</v>
      </c>
      <c r="O45" s="18">
        <f>+N45*M45</f>
        <v>0</v>
      </c>
      <c r="P45" s="38"/>
    </row>
    <row r="46" spans="1:16" ht="16.95" customHeight="1" x14ac:dyDescent="0.3">
      <c r="A46" s="327"/>
      <c r="B46" s="310" t="s">
        <v>85</v>
      </c>
      <c r="C46" s="311"/>
      <c r="D46" s="321"/>
      <c r="E46" s="123" t="s">
        <v>36</v>
      </c>
      <c r="F46" s="124" t="s">
        <v>36</v>
      </c>
      <c r="G46" s="133"/>
      <c r="H46" s="136" t="s">
        <v>86</v>
      </c>
      <c r="I46" s="136" t="s">
        <v>186</v>
      </c>
      <c r="J46" s="145"/>
      <c r="K46" s="146"/>
      <c r="L46" s="144" t="s">
        <v>87</v>
      </c>
      <c r="M46" s="3"/>
      <c r="N46" s="1">
        <v>12</v>
      </c>
      <c r="O46" s="18">
        <f t="shared" ref="O46:O52" si="4">+N46*M46</f>
        <v>0</v>
      </c>
      <c r="P46" s="38"/>
    </row>
    <row r="47" spans="1:16" ht="16.95" customHeight="1" x14ac:dyDescent="0.3">
      <c r="A47" s="327"/>
      <c r="B47" s="310" t="s">
        <v>180</v>
      </c>
      <c r="C47" s="311"/>
      <c r="D47" s="321"/>
      <c r="E47" s="123" t="s">
        <v>36</v>
      </c>
      <c r="F47" s="124" t="s">
        <v>36</v>
      </c>
      <c r="G47" s="133"/>
      <c r="H47" s="136" t="s">
        <v>88</v>
      </c>
      <c r="I47" s="136" t="s">
        <v>186</v>
      </c>
      <c r="J47" s="145"/>
      <c r="K47" s="146"/>
      <c r="L47" s="144" t="s">
        <v>84</v>
      </c>
      <c r="M47" s="3"/>
      <c r="N47" s="1">
        <v>12</v>
      </c>
      <c r="O47" s="18">
        <f t="shared" si="4"/>
        <v>0</v>
      </c>
      <c r="P47" s="38"/>
    </row>
    <row r="48" spans="1:16" ht="16.95" customHeight="1" x14ac:dyDescent="0.3">
      <c r="A48" s="327"/>
      <c r="B48" s="310" t="s">
        <v>181</v>
      </c>
      <c r="C48" s="311"/>
      <c r="D48" s="321"/>
      <c r="E48" s="123" t="s">
        <v>36</v>
      </c>
      <c r="F48" s="124" t="s">
        <v>36</v>
      </c>
      <c r="G48" s="133"/>
      <c r="H48" s="136" t="s">
        <v>89</v>
      </c>
      <c r="I48" s="136" t="s">
        <v>186</v>
      </c>
      <c r="J48" s="145"/>
      <c r="K48" s="146"/>
      <c r="L48" s="144" t="s">
        <v>84</v>
      </c>
      <c r="M48" s="3"/>
      <c r="N48" s="1">
        <v>12</v>
      </c>
      <c r="O48" s="18">
        <f t="shared" si="4"/>
        <v>0</v>
      </c>
      <c r="P48" s="38"/>
    </row>
    <row r="49" spans="1:16" ht="16.95" customHeight="1" x14ac:dyDescent="0.3">
      <c r="A49" s="327"/>
      <c r="B49" s="310" t="s">
        <v>90</v>
      </c>
      <c r="C49" s="311"/>
      <c r="D49" s="321"/>
      <c r="E49" s="123" t="s">
        <v>36</v>
      </c>
      <c r="F49" s="124" t="s">
        <v>36</v>
      </c>
      <c r="G49" s="133"/>
      <c r="H49" s="136" t="s">
        <v>91</v>
      </c>
      <c r="I49" s="136" t="s">
        <v>186</v>
      </c>
      <c r="J49" s="145"/>
      <c r="K49" s="146"/>
      <c r="L49" s="144" t="s">
        <v>187</v>
      </c>
      <c r="M49" s="3"/>
      <c r="N49" s="1">
        <v>12</v>
      </c>
      <c r="O49" s="18">
        <f t="shared" si="4"/>
        <v>0</v>
      </c>
      <c r="P49" s="38"/>
    </row>
    <row r="50" spans="1:16" ht="16.95" customHeight="1" x14ac:dyDescent="0.3">
      <c r="A50" s="327"/>
      <c r="B50" s="310" t="s">
        <v>93</v>
      </c>
      <c r="C50" s="311"/>
      <c r="D50" s="321"/>
      <c r="E50" s="125" t="s">
        <v>36</v>
      </c>
      <c r="F50" s="126" t="s">
        <v>36</v>
      </c>
      <c r="G50" s="121"/>
      <c r="H50" s="136" t="s">
        <v>94</v>
      </c>
      <c r="I50" s="136" t="s">
        <v>186</v>
      </c>
      <c r="J50" s="145"/>
      <c r="K50" s="146"/>
      <c r="L50" s="144" t="s">
        <v>95</v>
      </c>
      <c r="M50" s="3"/>
      <c r="N50" s="1">
        <v>12</v>
      </c>
      <c r="O50" s="18">
        <f t="shared" ref="O50:O51" si="5">+N50*M50</f>
        <v>0</v>
      </c>
      <c r="P50" s="38"/>
    </row>
    <row r="51" spans="1:16" ht="16.95" customHeight="1" x14ac:dyDescent="0.3">
      <c r="A51" s="327"/>
      <c r="B51" s="310" t="s">
        <v>182</v>
      </c>
      <c r="C51" s="311"/>
      <c r="D51" s="321"/>
      <c r="E51" s="125" t="s">
        <v>36</v>
      </c>
      <c r="F51" s="126" t="s">
        <v>36</v>
      </c>
      <c r="G51" s="133"/>
      <c r="H51" s="136" t="s">
        <v>184</v>
      </c>
      <c r="I51" s="136" t="s">
        <v>186</v>
      </c>
      <c r="J51" s="145"/>
      <c r="K51" s="146"/>
      <c r="L51" s="144" t="s">
        <v>84</v>
      </c>
      <c r="M51" s="3"/>
      <c r="N51" s="1">
        <v>12</v>
      </c>
      <c r="O51" s="18">
        <f t="shared" si="5"/>
        <v>0</v>
      </c>
      <c r="P51" s="38"/>
    </row>
    <row r="52" spans="1:16" ht="16.95" customHeight="1" thickBot="1" x14ac:dyDescent="0.35">
      <c r="A52" s="327"/>
      <c r="B52" s="310" t="s">
        <v>183</v>
      </c>
      <c r="C52" s="311"/>
      <c r="D52" s="321"/>
      <c r="E52" s="125" t="s">
        <v>36</v>
      </c>
      <c r="F52" s="126" t="s">
        <v>36</v>
      </c>
      <c r="G52" s="121"/>
      <c r="H52" s="136" t="s">
        <v>185</v>
      </c>
      <c r="I52" s="136" t="s">
        <v>186</v>
      </c>
      <c r="J52" s="145"/>
      <c r="K52" s="146"/>
      <c r="L52" s="144" t="s">
        <v>187</v>
      </c>
      <c r="M52" s="3"/>
      <c r="N52" s="1">
        <v>12</v>
      </c>
      <c r="O52" s="18">
        <f t="shared" si="4"/>
        <v>0</v>
      </c>
      <c r="P52" s="38"/>
    </row>
    <row r="53" spans="1:16" ht="15" customHeight="1" x14ac:dyDescent="0.3">
      <c r="A53" s="317" t="s">
        <v>96</v>
      </c>
      <c r="B53" s="34" t="s">
        <v>26</v>
      </c>
      <c r="C53" s="36"/>
      <c r="D53" s="118"/>
      <c r="E53" s="131" t="s">
        <v>28</v>
      </c>
      <c r="F53" s="132" t="s">
        <v>29</v>
      </c>
      <c r="G53" s="90"/>
      <c r="H53" s="118" t="s">
        <v>27</v>
      </c>
      <c r="I53" s="91" t="s">
        <v>75</v>
      </c>
      <c r="J53" s="72"/>
      <c r="K53" s="66"/>
      <c r="L53" s="72" t="s">
        <v>76</v>
      </c>
      <c r="M53" s="33" t="s">
        <v>31</v>
      </c>
      <c r="N53" s="34" t="s">
        <v>33</v>
      </c>
      <c r="O53" s="35" t="s">
        <v>34</v>
      </c>
      <c r="P53" s="38"/>
    </row>
    <row r="54" spans="1:16" ht="16.95" customHeight="1" x14ac:dyDescent="0.3">
      <c r="A54" s="318"/>
      <c r="B54" s="20" t="s">
        <v>97</v>
      </c>
      <c r="C54" s="21"/>
      <c r="D54" s="85"/>
      <c r="E54" s="123" t="s">
        <v>36</v>
      </c>
      <c r="F54" s="124" t="s">
        <v>36</v>
      </c>
      <c r="G54" s="133"/>
      <c r="H54" s="136" t="s">
        <v>98</v>
      </c>
      <c r="I54" s="136" t="s">
        <v>99</v>
      </c>
      <c r="J54" s="145"/>
      <c r="K54" s="146"/>
      <c r="L54" s="144" t="s">
        <v>100</v>
      </c>
      <c r="M54" s="3"/>
      <c r="N54" s="1">
        <v>10</v>
      </c>
      <c r="O54" s="18">
        <f>+N54*M54</f>
        <v>0</v>
      </c>
      <c r="P54" s="38"/>
    </row>
    <row r="55" spans="1:16" ht="16.95" customHeight="1" thickBot="1" x14ac:dyDescent="0.35">
      <c r="A55" s="318"/>
      <c r="B55" s="6" t="s">
        <v>97</v>
      </c>
      <c r="C55" s="5"/>
      <c r="D55" s="77"/>
      <c r="E55" s="125" t="s">
        <v>36</v>
      </c>
      <c r="F55" s="126" t="s">
        <v>36</v>
      </c>
      <c r="G55" s="121"/>
      <c r="H55" s="136" t="s">
        <v>101</v>
      </c>
      <c r="I55" s="136" t="s">
        <v>99</v>
      </c>
      <c r="J55" s="145"/>
      <c r="K55" s="146"/>
      <c r="L55" s="144" t="s">
        <v>87</v>
      </c>
      <c r="M55" s="3"/>
      <c r="N55" s="1">
        <v>10</v>
      </c>
      <c r="O55" s="18">
        <f>+N55*M55</f>
        <v>0</v>
      </c>
      <c r="P55" s="38"/>
    </row>
    <row r="56" spans="1:16" ht="15" customHeight="1" x14ac:dyDescent="0.3">
      <c r="A56" s="316" t="s">
        <v>102</v>
      </c>
      <c r="B56" s="31" t="s">
        <v>26</v>
      </c>
      <c r="C56" s="60"/>
      <c r="D56" s="119"/>
      <c r="E56" s="134" t="s">
        <v>28</v>
      </c>
      <c r="F56" s="135" t="s">
        <v>29</v>
      </c>
      <c r="G56" s="119"/>
      <c r="H56" s="57"/>
      <c r="I56" s="73" t="s">
        <v>27</v>
      </c>
      <c r="J56" s="55"/>
      <c r="K56" s="66"/>
      <c r="L56" s="55" t="s">
        <v>76</v>
      </c>
      <c r="M56" s="33" t="s">
        <v>31</v>
      </c>
      <c r="N56" s="31" t="s">
        <v>33</v>
      </c>
      <c r="O56" s="35" t="s">
        <v>34</v>
      </c>
      <c r="P56" s="38"/>
    </row>
    <row r="57" spans="1:16" ht="16.95" customHeight="1" x14ac:dyDescent="0.3">
      <c r="A57" s="316"/>
      <c r="B57" s="12" t="s">
        <v>103</v>
      </c>
      <c r="C57" s="13"/>
      <c r="D57" s="120"/>
      <c r="E57" s="127" t="s">
        <v>36</v>
      </c>
      <c r="F57" s="128" t="s">
        <v>59</v>
      </c>
      <c r="G57" s="356"/>
      <c r="H57" s="357"/>
      <c r="I57" s="128" t="s">
        <v>104</v>
      </c>
      <c r="J57" s="145"/>
      <c r="K57" s="59"/>
      <c r="L57" s="147" t="s">
        <v>87</v>
      </c>
      <c r="M57" s="62"/>
      <c r="N57" s="63">
        <v>10</v>
      </c>
      <c r="O57" s="64">
        <f>+N57*M57</f>
        <v>0</v>
      </c>
      <c r="P57" s="38"/>
    </row>
    <row r="58" spans="1:16" ht="16.95" customHeight="1" x14ac:dyDescent="0.3">
      <c r="A58" s="316"/>
      <c r="B58" s="23" t="s">
        <v>105</v>
      </c>
      <c r="C58" s="24"/>
      <c r="D58" s="77"/>
      <c r="E58" s="127" t="s">
        <v>36</v>
      </c>
      <c r="F58" s="128" t="s">
        <v>59</v>
      </c>
      <c r="G58" s="356"/>
      <c r="H58" s="357"/>
      <c r="I58" s="121" t="s">
        <v>106</v>
      </c>
      <c r="J58" s="148"/>
      <c r="K58" s="146"/>
      <c r="L58" s="149" t="s">
        <v>100</v>
      </c>
      <c r="M58" s="22"/>
      <c r="N58" s="63">
        <v>10</v>
      </c>
      <c r="O58" s="50">
        <f>+N58*M58</f>
        <v>0</v>
      </c>
      <c r="P58" s="38"/>
    </row>
    <row r="59" spans="1:16" ht="16.95" customHeight="1" thickBot="1" x14ac:dyDescent="0.35">
      <c r="A59" s="316"/>
      <c r="B59" s="7" t="s">
        <v>107</v>
      </c>
      <c r="C59" s="8"/>
      <c r="D59" s="85"/>
      <c r="E59" s="127" t="s">
        <v>36</v>
      </c>
      <c r="F59" s="128" t="s">
        <v>59</v>
      </c>
      <c r="G59" s="358"/>
      <c r="H59" s="359"/>
      <c r="I59" s="133" t="s">
        <v>108</v>
      </c>
      <c r="J59" s="150"/>
      <c r="K59" s="151"/>
      <c r="L59" s="152" t="s">
        <v>92</v>
      </c>
      <c r="M59" s="51"/>
      <c r="N59" s="63">
        <v>10</v>
      </c>
      <c r="O59" s="50">
        <f>+N59*M59</f>
        <v>0</v>
      </c>
      <c r="P59" s="38"/>
    </row>
    <row r="60" spans="1:16" ht="16.95" customHeight="1" x14ac:dyDescent="0.3">
      <c r="A60" s="319" t="s">
        <v>109</v>
      </c>
      <c r="B60" s="31" t="s">
        <v>26</v>
      </c>
      <c r="C60" s="60"/>
      <c r="D60" s="118" t="s">
        <v>27</v>
      </c>
      <c r="E60" s="73" t="s">
        <v>28</v>
      </c>
      <c r="F60" s="90" t="s">
        <v>29</v>
      </c>
      <c r="G60" s="91" t="s">
        <v>110</v>
      </c>
      <c r="H60" s="33" t="s">
        <v>31</v>
      </c>
      <c r="I60" s="91" t="s">
        <v>27</v>
      </c>
      <c r="J60" s="55"/>
      <c r="K60" s="153"/>
      <c r="L60" s="72" t="s">
        <v>110</v>
      </c>
      <c r="M60" s="33" t="s">
        <v>31</v>
      </c>
      <c r="N60" s="69" t="s">
        <v>33</v>
      </c>
      <c r="O60" s="56" t="s">
        <v>34</v>
      </c>
      <c r="P60" s="38"/>
    </row>
    <row r="61" spans="1:16" ht="16.95" customHeight="1" x14ac:dyDescent="0.3">
      <c r="A61" s="320"/>
      <c r="B61" s="6" t="s">
        <v>111</v>
      </c>
      <c r="C61" s="5"/>
      <c r="D61" s="121" t="s">
        <v>112</v>
      </c>
      <c r="E61" s="125" t="s">
        <v>36</v>
      </c>
      <c r="F61" s="126" t="s">
        <v>59</v>
      </c>
      <c r="G61" s="136" t="s">
        <v>113</v>
      </c>
      <c r="H61" s="4"/>
      <c r="I61" s="136" t="s">
        <v>114</v>
      </c>
      <c r="J61" s="145"/>
      <c r="K61" s="146"/>
      <c r="L61" s="144" t="s">
        <v>115</v>
      </c>
      <c r="M61" s="3"/>
      <c r="N61" s="63">
        <v>20</v>
      </c>
      <c r="O61" s="64">
        <f>+N61*(M61+H61)</f>
        <v>0</v>
      </c>
      <c r="P61" s="38"/>
    </row>
    <row r="62" spans="1:16" ht="16.95" customHeight="1" x14ac:dyDescent="0.3">
      <c r="A62" s="320"/>
      <c r="B62" s="6" t="s">
        <v>116</v>
      </c>
      <c r="C62" s="5"/>
      <c r="D62" s="121" t="s">
        <v>117</v>
      </c>
      <c r="E62" s="125" t="s">
        <v>36</v>
      </c>
      <c r="F62" s="126" t="s">
        <v>59</v>
      </c>
      <c r="G62" s="136" t="s">
        <v>113</v>
      </c>
      <c r="H62" s="4"/>
      <c r="I62" s="136" t="s">
        <v>118</v>
      </c>
      <c r="J62" s="145"/>
      <c r="K62" s="146"/>
      <c r="L62" s="144" t="s">
        <v>115</v>
      </c>
      <c r="M62" s="3"/>
      <c r="N62" s="63">
        <v>20</v>
      </c>
      <c r="O62" s="64">
        <f>+N62*(M62+H62)</f>
        <v>0</v>
      </c>
      <c r="P62" s="38"/>
    </row>
    <row r="63" spans="1:16" ht="16.95" customHeight="1" thickBot="1" x14ac:dyDescent="0.35">
      <c r="A63" s="320"/>
      <c r="B63" s="6" t="s">
        <v>119</v>
      </c>
      <c r="C63" s="5"/>
      <c r="D63" s="121" t="s">
        <v>120</v>
      </c>
      <c r="E63" s="125" t="s">
        <v>36</v>
      </c>
      <c r="F63" s="126" t="s">
        <v>59</v>
      </c>
      <c r="G63" s="136" t="s">
        <v>113</v>
      </c>
      <c r="H63" s="4"/>
      <c r="I63" s="136" t="s">
        <v>121</v>
      </c>
      <c r="J63" s="145"/>
      <c r="K63" s="146"/>
      <c r="L63" s="144" t="s">
        <v>115</v>
      </c>
      <c r="M63" s="3"/>
      <c r="N63" s="63">
        <v>20</v>
      </c>
      <c r="O63" s="64">
        <f>+N63*(M63+H63)</f>
        <v>0</v>
      </c>
      <c r="P63" s="38"/>
    </row>
    <row r="64" spans="1:16" ht="15" customHeight="1" x14ac:dyDescent="0.3">
      <c r="A64" s="313" t="s">
        <v>122</v>
      </c>
      <c r="B64" s="31" t="s">
        <v>26</v>
      </c>
      <c r="C64" s="60"/>
      <c r="D64" s="119" t="s">
        <v>27</v>
      </c>
      <c r="E64" s="73" t="s">
        <v>28</v>
      </c>
      <c r="F64" s="74" t="s">
        <v>29</v>
      </c>
      <c r="G64" s="73"/>
      <c r="H64" s="67"/>
      <c r="I64" s="119"/>
      <c r="J64" s="67"/>
      <c r="K64" s="67"/>
      <c r="L64" s="66"/>
      <c r="M64" s="33" t="s">
        <v>31</v>
      </c>
      <c r="N64" s="65" t="s">
        <v>33</v>
      </c>
      <c r="O64" s="56" t="s">
        <v>34</v>
      </c>
      <c r="P64" s="38"/>
    </row>
    <row r="65" spans="1:16" ht="16.95" customHeight="1" x14ac:dyDescent="0.3">
      <c r="A65" s="314"/>
      <c r="B65" s="12" t="s">
        <v>193</v>
      </c>
      <c r="C65" s="13"/>
      <c r="D65" s="156" t="s">
        <v>123</v>
      </c>
      <c r="E65" s="127" t="s">
        <v>36</v>
      </c>
      <c r="F65" s="128" t="s">
        <v>36</v>
      </c>
      <c r="G65" s="120"/>
      <c r="H65" s="68"/>
      <c r="I65" s="77"/>
      <c r="J65" s="154"/>
      <c r="K65" s="154"/>
      <c r="L65" s="59"/>
      <c r="M65" s="62"/>
      <c r="N65" s="71">
        <v>25</v>
      </c>
      <c r="O65" s="64">
        <f>M65*N65</f>
        <v>0</v>
      </c>
      <c r="P65" s="38"/>
    </row>
    <row r="66" spans="1:16" ht="16.95" customHeight="1" x14ac:dyDescent="0.3">
      <c r="A66" s="314"/>
      <c r="B66" s="12" t="s">
        <v>194</v>
      </c>
      <c r="C66" s="13"/>
      <c r="D66" s="156" t="s">
        <v>192</v>
      </c>
      <c r="E66" s="127" t="s">
        <v>36</v>
      </c>
      <c r="F66" s="128" t="s">
        <v>36</v>
      </c>
      <c r="G66" s="120"/>
      <c r="H66" s="68"/>
      <c r="I66" s="77"/>
      <c r="J66" s="154"/>
      <c r="K66" s="154"/>
      <c r="L66" s="59"/>
      <c r="M66" s="62"/>
      <c r="N66" s="71">
        <v>25</v>
      </c>
      <c r="O66" s="64">
        <f t="shared" ref="O66:O71" si="6">M66*N66</f>
        <v>0</v>
      </c>
      <c r="P66" s="38"/>
    </row>
    <row r="67" spans="1:16" ht="16.95" customHeight="1" x14ac:dyDescent="0.3">
      <c r="A67" s="314"/>
      <c r="B67" s="12" t="s">
        <v>124</v>
      </c>
      <c r="C67" s="13"/>
      <c r="D67" s="156" t="s">
        <v>125</v>
      </c>
      <c r="E67" s="127" t="s">
        <v>36</v>
      </c>
      <c r="F67" s="128" t="s">
        <v>36</v>
      </c>
      <c r="G67" s="120"/>
      <c r="H67" s="68"/>
      <c r="I67" s="77"/>
      <c r="J67" s="148"/>
      <c r="K67" s="148"/>
      <c r="L67" s="59"/>
      <c r="M67" s="62"/>
      <c r="N67" s="71">
        <v>20</v>
      </c>
      <c r="O67" s="64">
        <f t="shared" si="6"/>
        <v>0</v>
      </c>
      <c r="P67" s="38"/>
    </row>
    <row r="68" spans="1:16" ht="16.95" customHeight="1" x14ac:dyDescent="0.3">
      <c r="A68" s="314"/>
      <c r="B68" s="12" t="s">
        <v>126</v>
      </c>
      <c r="C68" s="13"/>
      <c r="D68" s="157" t="s">
        <v>188</v>
      </c>
      <c r="E68" s="127" t="s">
        <v>36</v>
      </c>
      <c r="F68" s="128" t="s">
        <v>59</v>
      </c>
      <c r="G68" s="120"/>
      <c r="H68" s="5"/>
      <c r="I68" s="120"/>
      <c r="J68" s="148"/>
      <c r="K68" s="148"/>
      <c r="L68" s="59"/>
      <c r="M68" s="62"/>
      <c r="N68" s="71">
        <v>5</v>
      </c>
      <c r="O68" s="64">
        <f t="shared" si="6"/>
        <v>0</v>
      </c>
      <c r="P68" s="38"/>
    </row>
    <row r="69" spans="1:16" ht="16.95" customHeight="1" x14ac:dyDescent="0.3">
      <c r="A69" s="314"/>
      <c r="B69" s="12" t="s">
        <v>127</v>
      </c>
      <c r="C69" s="13"/>
      <c r="D69" s="156" t="s">
        <v>189</v>
      </c>
      <c r="E69" s="127" t="s">
        <v>36</v>
      </c>
      <c r="F69" s="128" t="s">
        <v>59</v>
      </c>
      <c r="G69" s="120"/>
      <c r="H69" s="5"/>
      <c r="I69" s="120"/>
      <c r="J69" s="148"/>
      <c r="K69" s="154"/>
      <c r="L69" s="146"/>
      <c r="M69" s="62"/>
      <c r="N69" s="71">
        <v>10</v>
      </c>
      <c r="O69" s="64">
        <f t="shared" si="6"/>
        <v>0</v>
      </c>
      <c r="P69" s="38"/>
    </row>
    <row r="70" spans="1:16" ht="16.95" customHeight="1" x14ac:dyDescent="0.3">
      <c r="A70" s="314"/>
      <c r="B70" s="12" t="s">
        <v>128</v>
      </c>
      <c r="C70" s="13"/>
      <c r="D70" s="156" t="s">
        <v>190</v>
      </c>
      <c r="E70" s="127" t="s">
        <v>36</v>
      </c>
      <c r="F70" s="128" t="s">
        <v>36</v>
      </c>
      <c r="G70" s="120"/>
      <c r="H70" s="68"/>
      <c r="I70" s="120"/>
      <c r="J70" s="148"/>
      <c r="K70" s="154"/>
      <c r="L70" s="59"/>
      <c r="M70" s="62"/>
      <c r="N70" s="71">
        <v>10</v>
      </c>
      <c r="O70" s="64">
        <f t="shared" si="6"/>
        <v>0</v>
      </c>
      <c r="P70" s="38"/>
    </row>
    <row r="71" spans="1:16" ht="16.95" customHeight="1" thickBot="1" x14ac:dyDescent="0.35">
      <c r="A71" s="315"/>
      <c r="B71" s="12" t="s">
        <v>129</v>
      </c>
      <c r="C71" s="13"/>
      <c r="D71" s="156" t="s">
        <v>130</v>
      </c>
      <c r="E71" s="127" t="s">
        <v>36</v>
      </c>
      <c r="F71" s="128" t="s">
        <v>36</v>
      </c>
      <c r="G71" s="120"/>
      <c r="H71" s="68"/>
      <c r="I71" s="77"/>
      <c r="J71" s="148"/>
      <c r="K71" s="148"/>
      <c r="L71" s="59"/>
      <c r="M71" s="62"/>
      <c r="N71" s="71">
        <v>25</v>
      </c>
      <c r="O71" s="64">
        <f t="shared" si="6"/>
        <v>0</v>
      </c>
      <c r="P71" s="38"/>
    </row>
    <row r="72" spans="1:16" ht="20.7" customHeight="1" thickBot="1" x14ac:dyDescent="0.35">
      <c r="A72" s="49"/>
      <c r="B72" s="25"/>
      <c r="C72" s="25"/>
      <c r="M72" s="52" t="s">
        <v>131</v>
      </c>
      <c r="N72" s="53"/>
      <c r="O72" s="54">
        <f>SUM(O19:O32,O34:O41,O43:O52,O54:O55,O57:O59,O61:O63,O65:O71)</f>
        <v>0</v>
      </c>
      <c r="P72" s="38"/>
    </row>
  </sheetData>
  <mergeCells count="75">
    <mergeCell ref="G57:H57"/>
    <mergeCell ref="G59:H59"/>
    <mergeCell ref="G58:H58"/>
    <mergeCell ref="B48:D48"/>
    <mergeCell ref="B49:D49"/>
    <mergeCell ref="B50:D50"/>
    <mergeCell ref="B51:D51"/>
    <mergeCell ref="B52:D52"/>
    <mergeCell ref="L2:M2"/>
    <mergeCell ref="L1:M1"/>
    <mergeCell ref="L8:O8"/>
    <mergeCell ref="L9:O15"/>
    <mergeCell ref="L5:M5"/>
    <mergeCell ref="N5:O5"/>
    <mergeCell ref="L7:O7"/>
    <mergeCell ref="E18:F18"/>
    <mergeCell ref="B27:D27"/>
    <mergeCell ref="B15:D15"/>
    <mergeCell ref="B11:D11"/>
    <mergeCell ref="L3:M3"/>
    <mergeCell ref="B19:C19"/>
    <mergeCell ref="B20:C20"/>
    <mergeCell ref="B21:C21"/>
    <mergeCell ref="B22:C22"/>
    <mergeCell ref="B23:C23"/>
    <mergeCell ref="B24:C24"/>
    <mergeCell ref="B25:C25"/>
    <mergeCell ref="B26:C26"/>
    <mergeCell ref="E11:K11"/>
    <mergeCell ref="E12:K12"/>
    <mergeCell ref="E13:K13"/>
    <mergeCell ref="E14:K14"/>
    <mergeCell ref="E15:K15"/>
    <mergeCell ref="L6:O6"/>
    <mergeCell ref="A42:A52"/>
    <mergeCell ref="B6:D6"/>
    <mergeCell ref="B7:D7"/>
    <mergeCell ref="B8:D8"/>
    <mergeCell ref="B9:D9"/>
    <mergeCell ref="B10:D10"/>
    <mergeCell ref="E6:K6"/>
    <mergeCell ref="E7:K7"/>
    <mergeCell ref="E8:K8"/>
    <mergeCell ref="E9:K9"/>
    <mergeCell ref="E10:K10"/>
    <mergeCell ref="E27:F27"/>
    <mergeCell ref="J27:K27"/>
    <mergeCell ref="G32:L32"/>
    <mergeCell ref="A64:A71"/>
    <mergeCell ref="A56:A59"/>
    <mergeCell ref="A53:A55"/>
    <mergeCell ref="A60:A63"/>
    <mergeCell ref="B36:C36"/>
    <mergeCell ref="B37:C37"/>
    <mergeCell ref="B38:C38"/>
    <mergeCell ref="B39:C39"/>
    <mergeCell ref="B40:C40"/>
    <mergeCell ref="B41:C41"/>
    <mergeCell ref="B43:D43"/>
    <mergeCell ref="B44:D44"/>
    <mergeCell ref="B45:D45"/>
    <mergeCell ref="B46:D46"/>
    <mergeCell ref="B47:D47"/>
    <mergeCell ref="B12:D12"/>
    <mergeCell ref="B13:D13"/>
    <mergeCell ref="B14:D14"/>
    <mergeCell ref="A33:A41"/>
    <mergeCell ref="A17:A32"/>
    <mergeCell ref="B18:D18"/>
    <mergeCell ref="B28:C28"/>
    <mergeCell ref="B29:C29"/>
    <mergeCell ref="B30:C30"/>
    <mergeCell ref="B31:C31"/>
    <mergeCell ref="B34:C34"/>
    <mergeCell ref="B35:C35"/>
  </mergeCells>
  <hyperlinks>
    <hyperlink ref="N1" r:id="rId1" xr:uid="{00000000-0004-0000-0000-000000000000}"/>
  </hyperlinks>
  <pageMargins left="0.25" right="0.25" top="0.75" bottom="0.75" header="0.3" footer="0.3"/>
  <pageSetup scale="62" fitToHeight="0" orientation="portrait" r:id="rId2"/>
  <headerFooter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18C73-FDFF-4E28-8FE6-431218DFC24F}">
  <sheetPr published="0">
    <pageSetUpPr fitToPage="1"/>
  </sheetPr>
  <dimension ref="A1:X88"/>
  <sheetViews>
    <sheetView showGridLines="0" tabSelected="1" zoomScale="60" zoomScaleNormal="60" zoomScalePageLayoutView="80" workbookViewId="0">
      <pane xSplit="1" ySplit="5" topLeftCell="B13" activePane="bottomRight" state="frozen"/>
      <selection pane="topRight" activeCell="B1" sqref="B1"/>
      <selection pane="bottomLeft" activeCell="A6" sqref="A6"/>
      <selection pane="bottomRight" activeCell="E15" sqref="E15:J15"/>
    </sheetView>
  </sheetViews>
  <sheetFormatPr defaultColWidth="42.88671875" defaultRowHeight="14.4" x14ac:dyDescent="0.3"/>
  <cols>
    <col min="2" max="2" width="30.44140625" customWidth="1"/>
    <col min="3" max="3" width="59.5546875" customWidth="1"/>
    <col min="4" max="4" width="27.109375" style="83" customWidth="1"/>
    <col min="5" max="5" width="12.88671875" style="83" bestFit="1" customWidth="1"/>
    <col min="6" max="6" width="11.6640625" style="83" bestFit="1" customWidth="1"/>
    <col min="7" max="7" width="15.109375" bestFit="1" customWidth="1"/>
    <col min="8" max="8" width="15.6640625" style="83" bestFit="1" customWidth="1"/>
    <col min="9" max="9" width="11.6640625" style="137" bestFit="1" customWidth="1"/>
    <col min="10" max="10" width="14.33203125" style="137" customWidth="1"/>
    <col min="11" max="11" width="14.44140625" style="137" bestFit="1" customWidth="1"/>
    <col min="12" max="12" width="14.33203125" customWidth="1"/>
    <col min="13" max="13" width="14.5546875" customWidth="1"/>
    <col min="14" max="14" width="14.6640625" customWidth="1"/>
  </cols>
  <sheetData>
    <row r="1" spans="1:24" ht="15" customHeight="1" x14ac:dyDescent="0.3">
      <c r="A1" s="41"/>
      <c r="B1" s="42"/>
      <c r="D1" s="115"/>
      <c r="E1" s="115"/>
      <c r="F1" s="115"/>
      <c r="G1" s="42"/>
      <c r="H1" s="115"/>
      <c r="I1" s="235"/>
      <c r="J1" s="235"/>
      <c r="K1" s="360" t="s">
        <v>1</v>
      </c>
      <c r="L1" s="361"/>
      <c r="M1" s="236" t="s">
        <v>374</v>
      </c>
      <c r="N1" s="175"/>
    </row>
    <row r="2" spans="1:24" x14ac:dyDescent="0.3">
      <c r="A2" s="40"/>
      <c r="C2" s="44"/>
      <c r="K2" s="344" t="s">
        <v>386</v>
      </c>
      <c r="L2" s="345"/>
      <c r="M2" s="10" t="s">
        <v>375</v>
      </c>
      <c r="N2" s="48"/>
    </row>
    <row r="3" spans="1:24" x14ac:dyDescent="0.3">
      <c r="A3" s="40"/>
      <c r="C3" s="44"/>
      <c r="K3" s="342" t="s">
        <v>387</v>
      </c>
      <c r="L3" s="343"/>
      <c r="M3" s="13"/>
      <c r="N3" s="176"/>
    </row>
    <row r="4" spans="1:24" ht="7.2" customHeight="1" thickBot="1" x14ac:dyDescent="0.35">
      <c r="A4" s="40"/>
      <c r="K4" s="138"/>
      <c r="L4" s="10"/>
      <c r="M4" s="10"/>
      <c r="N4" s="48"/>
    </row>
    <row r="5" spans="1:24" ht="15" thickBot="1" x14ac:dyDescent="0.35">
      <c r="A5" s="40"/>
      <c r="K5" s="351" t="s">
        <v>6</v>
      </c>
      <c r="L5" s="352"/>
      <c r="M5" s="353"/>
      <c r="N5" s="354"/>
    </row>
    <row r="6" spans="1:24" ht="15" customHeight="1" x14ac:dyDescent="0.3">
      <c r="A6" s="40"/>
      <c r="B6" s="362" t="s">
        <v>359</v>
      </c>
      <c r="C6" s="363"/>
      <c r="D6" s="364"/>
      <c r="E6" s="365" t="s">
        <v>360</v>
      </c>
      <c r="F6" s="366"/>
      <c r="G6" s="366"/>
      <c r="H6" s="366"/>
      <c r="I6" s="366"/>
      <c r="J6" s="367"/>
      <c r="K6" s="368"/>
      <c r="L6" s="324"/>
      <c r="M6" s="324"/>
      <c r="N6" s="369"/>
      <c r="X6" t="s">
        <v>9</v>
      </c>
    </row>
    <row r="7" spans="1:24" ht="25.5" customHeight="1" x14ac:dyDescent="0.45">
      <c r="A7" s="177" t="s">
        <v>10</v>
      </c>
      <c r="B7" s="389"/>
      <c r="C7" s="390"/>
      <c r="D7" s="391"/>
      <c r="E7" s="402" t="s">
        <v>362</v>
      </c>
      <c r="F7" s="402"/>
      <c r="G7" s="400"/>
      <c r="H7" s="400"/>
      <c r="I7" s="400"/>
      <c r="J7" s="401"/>
      <c r="K7" s="392" t="s">
        <v>17</v>
      </c>
      <c r="L7" s="393"/>
      <c r="M7" s="393"/>
      <c r="N7" s="394"/>
    </row>
    <row r="8" spans="1:24" ht="25.5" customHeight="1" x14ac:dyDescent="0.45">
      <c r="A8" s="177" t="s">
        <v>358</v>
      </c>
      <c r="B8" s="389"/>
      <c r="C8" s="390"/>
      <c r="D8" s="391"/>
      <c r="E8" s="402" t="s">
        <v>363</v>
      </c>
      <c r="F8" s="402"/>
      <c r="G8" s="438"/>
      <c r="H8" s="438"/>
      <c r="I8" s="438"/>
      <c r="J8" s="460"/>
      <c r="K8" s="395" t="s">
        <v>361</v>
      </c>
      <c r="L8" s="348"/>
      <c r="M8" s="348"/>
      <c r="N8" s="396"/>
    </row>
    <row r="9" spans="1:24" ht="25.5" customHeight="1" x14ac:dyDescent="0.45">
      <c r="A9" s="177" t="s">
        <v>12</v>
      </c>
      <c r="B9" s="377"/>
      <c r="C9" s="378"/>
      <c r="D9" s="379"/>
      <c r="E9" s="437" t="s">
        <v>360</v>
      </c>
      <c r="F9" s="438"/>
      <c r="G9" s="438"/>
      <c r="H9" s="438"/>
      <c r="I9" s="438"/>
      <c r="J9" s="460"/>
      <c r="K9" s="370"/>
      <c r="L9" s="371"/>
      <c r="M9" s="371"/>
      <c r="N9" s="372"/>
      <c r="X9" t="s">
        <v>13</v>
      </c>
    </row>
    <row r="10" spans="1:24" ht="25.5" customHeight="1" x14ac:dyDescent="0.45">
      <c r="A10" s="177" t="s">
        <v>14</v>
      </c>
      <c r="B10" s="377"/>
      <c r="C10" s="378"/>
      <c r="D10" s="379"/>
      <c r="E10" s="402" t="s">
        <v>364</v>
      </c>
      <c r="F10" s="402"/>
      <c r="G10" s="461" t="s">
        <v>360</v>
      </c>
      <c r="H10" s="461"/>
      <c r="I10" s="461"/>
      <c r="J10" s="462"/>
      <c r="K10" s="373"/>
      <c r="L10" s="371"/>
      <c r="M10" s="371"/>
      <c r="N10" s="372"/>
      <c r="X10" t="s">
        <v>15</v>
      </c>
    </row>
    <row r="11" spans="1:24" ht="25.5" customHeight="1" x14ac:dyDescent="0.45">
      <c r="A11" s="177" t="s">
        <v>16</v>
      </c>
      <c r="B11" s="377"/>
      <c r="C11" s="378"/>
      <c r="D11" s="379"/>
      <c r="E11" s="380"/>
      <c r="F11" s="381"/>
      <c r="G11" s="381"/>
      <c r="H11" s="381"/>
      <c r="I11" s="381"/>
      <c r="J11" s="382"/>
      <c r="K11" s="373"/>
      <c r="L11" s="371"/>
      <c r="M11" s="371"/>
      <c r="N11" s="372"/>
    </row>
    <row r="12" spans="1:24" ht="25.5" customHeight="1" x14ac:dyDescent="0.45">
      <c r="A12" s="177" t="s">
        <v>18</v>
      </c>
      <c r="B12" s="383"/>
      <c r="C12" s="384"/>
      <c r="D12" s="385"/>
      <c r="E12" s="380"/>
      <c r="F12" s="381"/>
      <c r="G12" s="381"/>
      <c r="H12" s="381"/>
      <c r="I12" s="381"/>
      <c r="J12" s="382"/>
      <c r="K12" s="373"/>
      <c r="L12" s="371"/>
      <c r="M12" s="371"/>
      <c r="N12" s="372"/>
    </row>
    <row r="13" spans="1:24" ht="25.5" customHeight="1" x14ac:dyDescent="0.3">
      <c r="A13" s="177"/>
      <c r="B13" s="386"/>
      <c r="C13" s="387"/>
      <c r="D13" s="388"/>
      <c r="E13" s="380"/>
      <c r="F13" s="381"/>
      <c r="G13" s="381"/>
      <c r="H13" s="381"/>
      <c r="I13" s="381"/>
      <c r="J13" s="382"/>
      <c r="K13" s="373"/>
      <c r="L13" s="371"/>
      <c r="M13" s="371"/>
      <c r="N13" s="372"/>
      <c r="X13" t="s">
        <v>20</v>
      </c>
    </row>
    <row r="14" spans="1:24" ht="25.5" customHeight="1" x14ac:dyDescent="0.4">
      <c r="A14" s="177" t="s">
        <v>21</v>
      </c>
      <c r="B14" s="397"/>
      <c r="C14" s="398"/>
      <c r="D14" s="399"/>
      <c r="E14" s="380"/>
      <c r="F14" s="381"/>
      <c r="G14" s="381"/>
      <c r="H14" s="381"/>
      <c r="I14" s="381"/>
      <c r="J14" s="382"/>
      <c r="K14" s="373"/>
      <c r="L14" s="371"/>
      <c r="M14" s="371"/>
      <c r="N14" s="372"/>
      <c r="X14" t="s">
        <v>22</v>
      </c>
    </row>
    <row r="15" spans="1:24" ht="25.5" customHeight="1" thickBot="1" x14ac:dyDescent="0.45">
      <c r="A15" s="178" t="s">
        <v>23</v>
      </c>
      <c r="B15" s="404"/>
      <c r="C15" s="405"/>
      <c r="D15" s="406"/>
      <c r="E15" s="407" t="s">
        <v>360</v>
      </c>
      <c r="F15" s="408"/>
      <c r="G15" s="408"/>
      <c r="H15" s="408"/>
      <c r="I15" s="408"/>
      <c r="J15" s="409"/>
      <c r="K15" s="374"/>
      <c r="L15" s="375"/>
      <c r="M15" s="375"/>
      <c r="N15" s="376"/>
      <c r="X15" t="s">
        <v>24</v>
      </c>
    </row>
    <row r="16" spans="1:24" ht="25.5" customHeight="1" thickBot="1" x14ac:dyDescent="0.35">
      <c r="A16" s="45"/>
      <c r="C16" s="172"/>
      <c r="D16" s="129"/>
      <c r="E16" s="129"/>
      <c r="F16" s="122"/>
      <c r="G16" s="26"/>
      <c r="H16" s="84"/>
      <c r="I16" s="139"/>
      <c r="J16" s="139"/>
      <c r="K16" s="140"/>
      <c r="L16" s="27"/>
      <c r="M16" s="28"/>
      <c r="N16" s="179"/>
      <c r="O16" s="37"/>
    </row>
    <row r="17" spans="1:15" ht="24" customHeight="1" x14ac:dyDescent="0.3">
      <c r="A17" s="452" t="s">
        <v>345</v>
      </c>
      <c r="B17" s="415" t="s">
        <v>26</v>
      </c>
      <c r="C17" s="416"/>
      <c r="D17" s="197" t="s">
        <v>27</v>
      </c>
      <c r="E17" s="417" t="s">
        <v>340</v>
      </c>
      <c r="F17" s="417"/>
      <c r="G17" s="417"/>
      <c r="H17" s="417"/>
      <c r="I17" s="417"/>
      <c r="J17" s="417"/>
      <c r="K17" s="417"/>
      <c r="L17" s="197" t="s">
        <v>31</v>
      </c>
      <c r="M17" s="197" t="s">
        <v>33</v>
      </c>
      <c r="N17" s="198" t="s">
        <v>34</v>
      </c>
      <c r="O17" s="37"/>
    </row>
    <row r="18" spans="1:15" ht="24" customHeight="1" x14ac:dyDescent="0.3">
      <c r="A18" s="453"/>
      <c r="B18" s="418" t="s">
        <v>341</v>
      </c>
      <c r="C18" s="419"/>
      <c r="D18" s="228" t="s">
        <v>346</v>
      </c>
      <c r="E18" s="420" t="s">
        <v>342</v>
      </c>
      <c r="F18" s="421"/>
      <c r="G18" s="421"/>
      <c r="H18" s="421"/>
      <c r="I18" s="421"/>
      <c r="J18" s="421"/>
      <c r="K18" s="422"/>
      <c r="L18" s="217"/>
      <c r="M18" s="208">
        <v>432</v>
      </c>
      <c r="N18" s="237">
        <f>IFERROR(L18*M18,"")</f>
        <v>0</v>
      </c>
      <c r="O18" s="37"/>
    </row>
    <row r="19" spans="1:15" ht="24" customHeight="1" thickBot="1" x14ac:dyDescent="0.35">
      <c r="A19" s="454"/>
      <c r="B19" s="418" t="s">
        <v>343</v>
      </c>
      <c r="C19" s="419"/>
      <c r="D19" s="228" t="s">
        <v>347</v>
      </c>
      <c r="E19" s="420" t="s">
        <v>344</v>
      </c>
      <c r="F19" s="421"/>
      <c r="G19" s="421"/>
      <c r="H19" s="421"/>
      <c r="I19" s="421"/>
      <c r="J19" s="421"/>
      <c r="K19" s="422"/>
      <c r="L19" s="218"/>
      <c r="M19" s="208">
        <v>432</v>
      </c>
      <c r="N19" s="237">
        <f>IFERROR(L19*M19,"")</f>
        <v>0</v>
      </c>
      <c r="O19" s="37"/>
    </row>
    <row r="20" spans="1:15" s="10" customFormat="1" ht="24" customHeight="1" x14ac:dyDescent="0.3">
      <c r="A20" s="210" t="s">
        <v>245</v>
      </c>
      <c r="B20" s="415" t="s">
        <v>26</v>
      </c>
      <c r="C20" s="416"/>
      <c r="D20" s="197" t="s">
        <v>27</v>
      </c>
      <c r="E20" s="197" t="s">
        <v>241</v>
      </c>
      <c r="F20" s="197" t="s">
        <v>31</v>
      </c>
      <c r="G20" s="197" t="s">
        <v>27</v>
      </c>
      <c r="H20" s="197" t="s">
        <v>242</v>
      </c>
      <c r="I20" s="197" t="s">
        <v>31</v>
      </c>
      <c r="J20" s="197" t="s">
        <v>27</v>
      </c>
      <c r="K20" s="197" t="s">
        <v>243</v>
      </c>
      <c r="L20" s="197" t="s">
        <v>31</v>
      </c>
      <c r="M20" s="197" t="s">
        <v>33</v>
      </c>
      <c r="N20" s="198" t="s">
        <v>34</v>
      </c>
    </row>
    <row r="21" spans="1:15" s="10" customFormat="1" ht="24" customHeight="1" x14ac:dyDescent="0.3">
      <c r="A21" s="288"/>
      <c r="B21" s="191" t="s">
        <v>414</v>
      </c>
      <c r="C21" s="188"/>
      <c r="D21" s="189" t="s">
        <v>279</v>
      </c>
      <c r="E21" s="120" t="s">
        <v>204</v>
      </c>
      <c r="F21" s="214"/>
      <c r="G21" s="189" t="s">
        <v>284</v>
      </c>
      <c r="H21" s="238" t="s">
        <v>203</v>
      </c>
      <c r="I21" s="214"/>
      <c r="J21" s="189" t="s">
        <v>289</v>
      </c>
      <c r="K21" s="239" t="s">
        <v>186</v>
      </c>
      <c r="L21" s="217"/>
      <c r="M21" s="207">
        <v>13.5</v>
      </c>
      <c r="N21" s="240">
        <f>IFERROR(SUM(F21,I21,L21)*M21,"")</f>
        <v>0</v>
      </c>
    </row>
    <row r="22" spans="1:15" s="10" customFormat="1" ht="24" customHeight="1" x14ac:dyDescent="0.3">
      <c r="A22" s="288"/>
      <c r="B22" s="209" t="s">
        <v>418</v>
      </c>
      <c r="C22" s="187"/>
      <c r="D22" s="185" t="s">
        <v>280</v>
      </c>
      <c r="E22" s="120" t="s">
        <v>204</v>
      </c>
      <c r="F22" s="214"/>
      <c r="G22" s="185" t="s">
        <v>285</v>
      </c>
      <c r="H22" s="238" t="s">
        <v>203</v>
      </c>
      <c r="I22" s="215"/>
      <c r="J22" s="488" t="s">
        <v>290</v>
      </c>
      <c r="K22" s="489" t="s">
        <v>186</v>
      </c>
      <c r="L22" s="218"/>
      <c r="M22" s="207">
        <v>13.5</v>
      </c>
      <c r="N22" s="240">
        <f>IFERROR(SUM(F22,I22,L22)*M22,"")</f>
        <v>0</v>
      </c>
    </row>
    <row r="23" spans="1:15" s="10" customFormat="1" ht="24" customHeight="1" x14ac:dyDescent="0.3">
      <c r="A23" s="288"/>
      <c r="B23" s="209" t="s">
        <v>419</v>
      </c>
      <c r="C23" s="187"/>
      <c r="D23" s="185" t="s">
        <v>281</v>
      </c>
      <c r="E23" s="121" t="s">
        <v>204</v>
      </c>
      <c r="F23" s="214"/>
      <c r="G23" s="185" t="s">
        <v>286</v>
      </c>
      <c r="H23" s="238" t="s">
        <v>203</v>
      </c>
      <c r="I23" s="216"/>
      <c r="J23" s="190" t="s">
        <v>291</v>
      </c>
      <c r="K23" s="285" t="s">
        <v>186</v>
      </c>
      <c r="L23" s="490"/>
      <c r="M23" s="207">
        <v>13.5</v>
      </c>
      <c r="N23" s="240">
        <f>IFERROR(SUM(F23,I23,L23)*M23,"")</f>
        <v>0</v>
      </c>
    </row>
    <row r="24" spans="1:15" s="10" customFormat="1" ht="24" customHeight="1" thickBot="1" x14ac:dyDescent="0.35">
      <c r="A24" s="289"/>
      <c r="B24" s="209" t="s">
        <v>420</v>
      </c>
      <c r="C24" s="187"/>
      <c r="D24" s="185" t="s">
        <v>282</v>
      </c>
      <c r="E24" s="120" t="s">
        <v>204</v>
      </c>
      <c r="F24" s="214"/>
      <c r="G24" s="185" t="s">
        <v>287</v>
      </c>
      <c r="H24" s="238" t="s">
        <v>203</v>
      </c>
      <c r="I24" s="215"/>
      <c r="J24" s="185" t="s">
        <v>226</v>
      </c>
      <c r="K24" s="81" t="s">
        <v>360</v>
      </c>
      <c r="L24" s="190" t="s">
        <v>226</v>
      </c>
      <c r="M24" s="207">
        <v>13.5</v>
      </c>
      <c r="N24" s="240">
        <f>IFERROR(SUM(F24,I24)*M24,"")</f>
        <v>0</v>
      </c>
    </row>
    <row r="25" spans="1:15" s="10" customFormat="1" ht="24" customHeight="1" x14ac:dyDescent="0.3">
      <c r="A25" s="210" t="s">
        <v>246</v>
      </c>
      <c r="B25" s="415" t="s">
        <v>26</v>
      </c>
      <c r="C25" s="416"/>
      <c r="D25" s="197" t="s">
        <v>27</v>
      </c>
      <c r="E25" s="197" t="s">
        <v>241</v>
      </c>
      <c r="F25" s="197" t="s">
        <v>31</v>
      </c>
      <c r="G25" s="197" t="s">
        <v>27</v>
      </c>
      <c r="H25" s="197" t="s">
        <v>242</v>
      </c>
      <c r="I25" s="197" t="s">
        <v>31</v>
      </c>
      <c r="J25" s="197" t="s">
        <v>27</v>
      </c>
      <c r="K25" s="197" t="s">
        <v>360</v>
      </c>
      <c r="L25" s="197" t="s">
        <v>31</v>
      </c>
      <c r="M25" s="197" t="s">
        <v>33</v>
      </c>
      <c r="N25" s="198" t="s">
        <v>34</v>
      </c>
    </row>
    <row r="26" spans="1:15" s="10" customFormat="1" ht="24" customHeight="1" x14ac:dyDescent="0.3">
      <c r="A26" s="290"/>
      <c r="B26" s="321" t="s">
        <v>421</v>
      </c>
      <c r="C26" s="412"/>
      <c r="D26" s="189" t="s">
        <v>292</v>
      </c>
      <c r="E26" s="120" t="s">
        <v>204</v>
      </c>
      <c r="F26" s="214"/>
      <c r="G26" s="189" t="s">
        <v>296</v>
      </c>
      <c r="H26" s="238" t="s">
        <v>203</v>
      </c>
      <c r="I26" s="214"/>
      <c r="J26" s="189" t="s">
        <v>226</v>
      </c>
      <c r="K26" s="81" t="s">
        <v>360</v>
      </c>
      <c r="L26" s="231" t="s">
        <v>360</v>
      </c>
      <c r="M26" s="266">
        <v>13.5</v>
      </c>
      <c r="N26" s="243">
        <f>IFERROR(SUM(F26,I26,L26)*M26,"")</f>
        <v>0</v>
      </c>
    </row>
    <row r="27" spans="1:15" s="10" customFormat="1" ht="24" customHeight="1" x14ac:dyDescent="0.3">
      <c r="A27" s="290"/>
      <c r="B27" s="321" t="s">
        <v>422</v>
      </c>
      <c r="C27" s="412"/>
      <c r="D27" s="189" t="s">
        <v>293</v>
      </c>
      <c r="E27" s="120" t="s">
        <v>204</v>
      </c>
      <c r="F27" s="215"/>
      <c r="G27" s="189" t="s">
        <v>297</v>
      </c>
      <c r="H27" s="238" t="s">
        <v>203</v>
      </c>
      <c r="I27" s="215"/>
      <c r="J27" s="189" t="s">
        <v>226</v>
      </c>
      <c r="K27" s="81" t="s">
        <v>360</v>
      </c>
      <c r="L27" s="231" t="s">
        <v>360</v>
      </c>
      <c r="M27" s="266">
        <v>13.5</v>
      </c>
      <c r="N27" s="243">
        <f>IFERROR(SUM(F27,I27,L27)*M27,"")</f>
        <v>0</v>
      </c>
    </row>
    <row r="28" spans="1:15" s="10" customFormat="1" ht="24" customHeight="1" x14ac:dyDescent="0.3">
      <c r="A28" s="290"/>
      <c r="B28" s="13" t="s">
        <v>423</v>
      </c>
      <c r="C28" s="13"/>
      <c r="D28" s="189" t="s">
        <v>294</v>
      </c>
      <c r="E28" s="121" t="s">
        <v>204</v>
      </c>
      <c r="F28" s="19"/>
      <c r="G28" s="226" t="s">
        <v>298</v>
      </c>
      <c r="H28" s="297" t="s">
        <v>203</v>
      </c>
      <c r="I28" s="216"/>
      <c r="J28" s="189" t="s">
        <v>226</v>
      </c>
      <c r="K28" s="81" t="s">
        <v>360</v>
      </c>
      <c r="L28" s="190"/>
      <c r="M28" s="266">
        <v>13.5</v>
      </c>
      <c r="N28" s="243">
        <f>IFERROR(SUM(F28,I28)*M28,"")</f>
        <v>0</v>
      </c>
    </row>
    <row r="29" spans="1:15" s="10" customFormat="1" ht="24" customHeight="1" thickBot="1" x14ac:dyDescent="0.35">
      <c r="A29" s="291"/>
      <c r="B29" s="202" t="s">
        <v>424</v>
      </c>
      <c r="C29" s="203"/>
      <c r="D29" s="204" t="s">
        <v>295</v>
      </c>
      <c r="E29" s="205" t="s">
        <v>204</v>
      </c>
      <c r="F29" s="113"/>
      <c r="G29" s="204" t="s">
        <v>299</v>
      </c>
      <c r="H29" s="244" t="s">
        <v>203</v>
      </c>
      <c r="I29" s="113"/>
      <c r="J29" s="189" t="s">
        <v>226</v>
      </c>
      <c r="K29" s="102" t="s">
        <v>360</v>
      </c>
      <c r="L29" s="232"/>
      <c r="M29" s="266">
        <v>13.5</v>
      </c>
      <c r="N29" s="245">
        <f>IFERROR(SUM(F29,I29,L29)*M29,"")</f>
        <v>0</v>
      </c>
    </row>
    <row r="30" spans="1:15" s="10" customFormat="1" ht="24" customHeight="1" x14ac:dyDescent="0.3">
      <c r="A30" s="211" t="s">
        <v>247</v>
      </c>
      <c r="B30" s="413" t="s">
        <v>26</v>
      </c>
      <c r="C30" s="414"/>
      <c r="D30" s="186" t="s">
        <v>27</v>
      </c>
      <c r="E30" s="186" t="s">
        <v>241</v>
      </c>
      <c r="F30" s="186" t="s">
        <v>31</v>
      </c>
      <c r="G30" s="186" t="s">
        <v>27</v>
      </c>
      <c r="H30" s="186" t="s">
        <v>242</v>
      </c>
      <c r="I30" s="186" t="s">
        <v>31</v>
      </c>
      <c r="J30" s="186" t="s">
        <v>27</v>
      </c>
      <c r="K30" s="186" t="s">
        <v>360</v>
      </c>
      <c r="L30" s="186" t="s">
        <v>31</v>
      </c>
      <c r="M30" s="186" t="s">
        <v>33</v>
      </c>
      <c r="N30" s="199" t="s">
        <v>34</v>
      </c>
    </row>
    <row r="31" spans="1:15" s="10" customFormat="1" ht="24" customHeight="1" x14ac:dyDescent="0.3">
      <c r="A31" s="292"/>
      <c r="B31" s="410" t="s">
        <v>425</v>
      </c>
      <c r="C31" s="411"/>
      <c r="D31" s="284" t="s">
        <v>300</v>
      </c>
      <c r="E31" s="486" t="s">
        <v>204</v>
      </c>
      <c r="F31" s="487"/>
      <c r="G31" s="246" t="s">
        <v>304</v>
      </c>
      <c r="H31" s="238" t="s">
        <v>203</v>
      </c>
      <c r="I31" s="214"/>
      <c r="J31" s="238" t="s">
        <v>226</v>
      </c>
      <c r="K31" s="81" t="s">
        <v>360</v>
      </c>
      <c r="L31" s="192"/>
      <c r="M31" s="266">
        <v>14.5</v>
      </c>
      <c r="N31" s="247">
        <f>IFERROR(SUM(F31,I31,L31)*M31,"")</f>
        <v>0</v>
      </c>
    </row>
    <row r="32" spans="1:15" s="10" customFormat="1" ht="24" customHeight="1" x14ac:dyDescent="0.3">
      <c r="A32" s="290"/>
      <c r="B32" s="5" t="s">
        <v>426</v>
      </c>
      <c r="C32" s="5"/>
      <c r="D32" s="246" t="s">
        <v>301</v>
      </c>
      <c r="E32" s="120" t="s">
        <v>204</v>
      </c>
      <c r="F32" s="215"/>
      <c r="G32" s="246" t="s">
        <v>305</v>
      </c>
      <c r="H32" s="238" t="s">
        <v>203</v>
      </c>
      <c r="I32" s="215"/>
      <c r="J32" s="238" t="s">
        <v>226</v>
      </c>
      <c r="K32" s="81" t="s">
        <v>360</v>
      </c>
      <c r="L32" s="192"/>
      <c r="M32" s="266">
        <v>14.5</v>
      </c>
      <c r="N32" s="247">
        <f>IFERROR(SUM(F32,I32)*M32,"")</f>
        <v>0</v>
      </c>
    </row>
    <row r="33" spans="1:14" s="10" customFormat="1" ht="24" customHeight="1" thickBot="1" x14ac:dyDescent="0.35">
      <c r="A33" s="290"/>
      <c r="B33" s="5" t="s">
        <v>427</v>
      </c>
      <c r="C33" s="68"/>
      <c r="D33" s="246" t="s">
        <v>302</v>
      </c>
      <c r="E33" s="120" t="s">
        <v>204</v>
      </c>
      <c r="F33" s="215"/>
      <c r="G33" s="246" t="s">
        <v>306</v>
      </c>
      <c r="H33" s="238" t="s">
        <v>203</v>
      </c>
      <c r="I33" s="215"/>
      <c r="J33" s="238" t="s">
        <v>226</v>
      </c>
      <c r="K33" s="81" t="s">
        <v>360</v>
      </c>
      <c r="L33" s="192"/>
      <c r="M33" s="266">
        <v>14.5</v>
      </c>
      <c r="N33" s="247">
        <f>IFERROR(SUM(F33,I33)*M33,"")</f>
        <v>0</v>
      </c>
    </row>
    <row r="34" spans="1:14" s="10" customFormat="1" ht="24" customHeight="1" x14ac:dyDescent="0.3">
      <c r="A34" s="210" t="s">
        <v>248</v>
      </c>
      <c r="B34" s="415" t="s">
        <v>26</v>
      </c>
      <c r="C34" s="416"/>
      <c r="D34" s="197" t="s">
        <v>27</v>
      </c>
      <c r="E34" s="197" t="s">
        <v>241</v>
      </c>
      <c r="F34" s="197" t="s">
        <v>31</v>
      </c>
      <c r="G34" s="197" t="s">
        <v>27</v>
      </c>
      <c r="H34" s="197" t="s">
        <v>242</v>
      </c>
      <c r="I34" s="197" t="s">
        <v>31</v>
      </c>
      <c r="J34" s="197" t="s">
        <v>27</v>
      </c>
      <c r="K34" s="197" t="s">
        <v>360</v>
      </c>
      <c r="L34" s="197" t="s">
        <v>31</v>
      </c>
      <c r="M34" s="197" t="s">
        <v>33</v>
      </c>
      <c r="N34" s="198" t="s">
        <v>34</v>
      </c>
    </row>
    <row r="35" spans="1:14" s="10" customFormat="1" ht="24" customHeight="1" x14ac:dyDescent="0.3">
      <c r="A35" s="223" t="s">
        <v>415</v>
      </c>
      <c r="B35" s="68" t="s">
        <v>376</v>
      </c>
      <c r="C35" s="68"/>
      <c r="D35" s="246" t="s">
        <v>210</v>
      </c>
      <c r="E35" s="120" t="s">
        <v>204</v>
      </c>
      <c r="F35" s="214"/>
      <c r="G35" s="229" t="s">
        <v>211</v>
      </c>
      <c r="H35" s="238" t="s">
        <v>203</v>
      </c>
      <c r="I35" s="214"/>
      <c r="J35" s="238" t="s">
        <v>226</v>
      </c>
      <c r="K35" s="81" t="s">
        <v>360</v>
      </c>
      <c r="L35" s="192"/>
      <c r="M35" s="266">
        <v>13.5</v>
      </c>
      <c r="N35" s="247">
        <f>IFERROR(SUM(F35,I35)*M35,"")</f>
        <v>0</v>
      </c>
    </row>
    <row r="36" spans="1:14" s="10" customFormat="1" ht="24" customHeight="1" x14ac:dyDescent="0.3">
      <c r="A36" s="224" t="s">
        <v>416</v>
      </c>
      <c r="B36" s="68" t="s">
        <v>428</v>
      </c>
      <c r="C36" s="68"/>
      <c r="D36" s="136" t="s">
        <v>307</v>
      </c>
      <c r="E36" s="120" t="s">
        <v>204</v>
      </c>
      <c r="F36" s="215"/>
      <c r="G36" s="136" t="s">
        <v>309</v>
      </c>
      <c r="H36" s="238" t="s">
        <v>203</v>
      </c>
      <c r="I36" s="215"/>
      <c r="J36" s="238" t="s">
        <v>226</v>
      </c>
      <c r="K36" s="81" t="s">
        <v>360</v>
      </c>
      <c r="L36" s="192"/>
      <c r="M36" s="266">
        <v>13.5</v>
      </c>
      <c r="N36" s="247">
        <f t="shared" ref="N36:N37" si="0">IFERROR(SUM(F36,I36)*M36,"")</f>
        <v>0</v>
      </c>
    </row>
    <row r="37" spans="1:14" s="10" customFormat="1" ht="24" customHeight="1" thickBot="1" x14ac:dyDescent="0.35">
      <c r="A37" s="212" t="s">
        <v>417</v>
      </c>
      <c r="B37" s="111" t="s">
        <v>429</v>
      </c>
      <c r="C37" s="111"/>
      <c r="D37" s="227" t="s">
        <v>308</v>
      </c>
      <c r="E37" s="227" t="s">
        <v>204</v>
      </c>
      <c r="F37" s="220"/>
      <c r="G37" s="227" t="s">
        <v>310</v>
      </c>
      <c r="H37" s="249" t="s">
        <v>203</v>
      </c>
      <c r="I37" s="220"/>
      <c r="J37" s="249" t="s">
        <v>226</v>
      </c>
      <c r="K37" s="102" t="s">
        <v>360</v>
      </c>
      <c r="L37" s="206"/>
      <c r="M37" s="267">
        <v>14.5</v>
      </c>
      <c r="N37" s="250">
        <f t="shared" si="0"/>
        <v>0</v>
      </c>
    </row>
    <row r="38" spans="1:14" s="10" customFormat="1" ht="24" customHeight="1" x14ac:dyDescent="0.3">
      <c r="A38" s="452" t="s">
        <v>348</v>
      </c>
      <c r="B38" s="458" t="s">
        <v>26</v>
      </c>
      <c r="C38" s="415"/>
      <c r="D38" s="197" t="s">
        <v>27</v>
      </c>
      <c r="E38" s="468" t="s">
        <v>340</v>
      </c>
      <c r="F38" s="469"/>
      <c r="G38" s="469"/>
      <c r="H38" s="469"/>
      <c r="I38" s="469"/>
      <c r="J38" s="469"/>
      <c r="K38" s="470"/>
      <c r="L38" s="197" t="s">
        <v>31</v>
      </c>
      <c r="M38" s="197" t="s">
        <v>33</v>
      </c>
      <c r="N38" s="198" t="s">
        <v>34</v>
      </c>
    </row>
    <row r="39" spans="1:14" s="10" customFormat="1" ht="24" customHeight="1" x14ac:dyDescent="0.3">
      <c r="A39" s="453"/>
      <c r="B39" s="10" t="s">
        <v>372</v>
      </c>
      <c r="D39" s="228" t="s">
        <v>349</v>
      </c>
      <c r="E39" s="440" t="s">
        <v>373</v>
      </c>
      <c r="F39" s="463"/>
      <c r="G39" s="463"/>
      <c r="H39" s="463"/>
      <c r="I39" s="463"/>
      <c r="J39" s="463"/>
      <c r="K39" s="441"/>
      <c r="L39" s="218"/>
      <c r="M39" s="208">
        <v>304</v>
      </c>
      <c r="N39" s="237">
        <f>IFERROR(L39*M39,"")</f>
        <v>0</v>
      </c>
    </row>
    <row r="40" spans="1:14" s="10" customFormat="1" ht="24" customHeight="1" x14ac:dyDescent="0.3">
      <c r="A40" s="453"/>
      <c r="B40" s="455" t="s">
        <v>351</v>
      </c>
      <c r="C40" s="419"/>
      <c r="D40" s="228" t="s">
        <v>350</v>
      </c>
      <c r="E40" s="440" t="s">
        <v>352</v>
      </c>
      <c r="F40" s="463"/>
      <c r="G40" s="463"/>
      <c r="H40" s="463"/>
      <c r="I40" s="463"/>
      <c r="J40" s="463"/>
      <c r="K40" s="441"/>
      <c r="L40" s="217"/>
      <c r="M40" s="208">
        <v>304</v>
      </c>
      <c r="N40" s="237">
        <f>IFERROR(L40*M40,"")</f>
        <v>0</v>
      </c>
    </row>
    <row r="41" spans="1:14" s="10" customFormat="1" ht="24" customHeight="1" thickBot="1" x14ac:dyDescent="0.35">
      <c r="A41" s="459"/>
      <c r="B41" s="456" t="s">
        <v>371</v>
      </c>
      <c r="C41" s="457"/>
      <c r="D41" s="228" t="s">
        <v>353</v>
      </c>
      <c r="E41" s="433" t="s">
        <v>354</v>
      </c>
      <c r="F41" s="471"/>
      <c r="G41" s="471"/>
      <c r="H41" s="471"/>
      <c r="I41" s="471"/>
      <c r="J41" s="471"/>
      <c r="K41" s="434"/>
      <c r="L41" s="233"/>
      <c r="M41" s="234">
        <v>456</v>
      </c>
      <c r="N41" s="251"/>
    </row>
    <row r="42" spans="1:14" s="10" customFormat="1" ht="24" customHeight="1" thickBot="1" x14ac:dyDescent="0.35">
      <c r="A42" s="211" t="s">
        <v>249</v>
      </c>
      <c r="B42" s="466" t="s">
        <v>26</v>
      </c>
      <c r="C42" s="467"/>
      <c r="D42" s="230" t="s">
        <v>27</v>
      </c>
      <c r="E42" s="230" t="s">
        <v>241</v>
      </c>
      <c r="F42" s="230" t="s">
        <v>31</v>
      </c>
      <c r="G42" s="230" t="s">
        <v>27</v>
      </c>
      <c r="H42" s="230" t="s">
        <v>242</v>
      </c>
      <c r="I42" s="230" t="s">
        <v>31</v>
      </c>
      <c r="J42" s="230" t="s">
        <v>27</v>
      </c>
      <c r="K42" s="230" t="s">
        <v>243</v>
      </c>
      <c r="L42" s="230" t="s">
        <v>31</v>
      </c>
      <c r="M42" s="230" t="s">
        <v>33</v>
      </c>
      <c r="N42" s="173" t="s">
        <v>34</v>
      </c>
    </row>
    <row r="43" spans="1:14" s="10" customFormat="1" ht="24" customHeight="1" x14ac:dyDescent="0.3">
      <c r="A43" s="293"/>
      <c r="B43" s="5" t="s">
        <v>250</v>
      </c>
      <c r="C43" s="252"/>
      <c r="D43" s="253" t="s">
        <v>311</v>
      </c>
      <c r="E43" s="127" t="s">
        <v>204</v>
      </c>
      <c r="F43" s="19"/>
      <c r="G43" s="483" t="s">
        <v>313</v>
      </c>
      <c r="H43" s="484" t="s">
        <v>203</v>
      </c>
      <c r="I43" s="231"/>
      <c r="J43" s="483" t="s">
        <v>315</v>
      </c>
      <c r="K43" s="285" t="s">
        <v>186</v>
      </c>
      <c r="L43" s="485"/>
      <c r="M43" s="268">
        <v>19</v>
      </c>
      <c r="N43" s="247">
        <f>IFERROR(SUM(F43,I43,L43)*M43,"")</f>
        <v>0</v>
      </c>
    </row>
    <row r="44" spans="1:14" s="83" customFormat="1" ht="24" customHeight="1" x14ac:dyDescent="0.3">
      <c r="A44" s="288"/>
      <c r="B44" s="193" t="s">
        <v>377</v>
      </c>
      <c r="C44" s="254"/>
      <c r="D44" s="253" t="s">
        <v>312</v>
      </c>
      <c r="E44" s="127" t="s">
        <v>204</v>
      </c>
      <c r="F44" s="19"/>
      <c r="G44" s="253" t="s">
        <v>314</v>
      </c>
      <c r="H44" s="238" t="s">
        <v>203</v>
      </c>
      <c r="I44" s="225"/>
      <c r="J44" s="253" t="s">
        <v>316</v>
      </c>
      <c r="K44" s="81" t="s">
        <v>186</v>
      </c>
      <c r="L44" s="225"/>
      <c r="M44" s="268">
        <v>19</v>
      </c>
      <c r="N44" s="247">
        <f>IFERROR(SUM(F44,I44,L44)*M44,"")</f>
        <v>0</v>
      </c>
    </row>
    <row r="45" spans="1:14" ht="24" customHeight="1" x14ac:dyDescent="0.3">
      <c r="A45" s="288"/>
      <c r="B45" s="193" t="s">
        <v>378</v>
      </c>
      <c r="C45" s="254"/>
      <c r="D45" s="253" t="s">
        <v>229</v>
      </c>
      <c r="E45" s="127" t="s">
        <v>204</v>
      </c>
      <c r="F45" s="225"/>
      <c r="G45" s="253" t="s">
        <v>230</v>
      </c>
      <c r="H45" s="238" t="s">
        <v>203</v>
      </c>
      <c r="I45" s="225"/>
      <c r="J45" s="253" t="s">
        <v>231</v>
      </c>
      <c r="K45" s="81" t="s">
        <v>186</v>
      </c>
      <c r="L45" s="225"/>
      <c r="M45" s="268">
        <v>19</v>
      </c>
      <c r="N45" s="247">
        <f>IFERROR(SUM(F45,I45,L45)*M45,"")</f>
        <v>0</v>
      </c>
    </row>
    <row r="46" spans="1:14" ht="24" customHeight="1" thickBot="1" x14ac:dyDescent="0.35">
      <c r="A46" s="294"/>
      <c r="B46" s="200" t="s">
        <v>379</v>
      </c>
      <c r="C46" s="255"/>
      <c r="D46" s="256" t="s">
        <v>232</v>
      </c>
      <c r="E46" s="201" t="s">
        <v>204</v>
      </c>
      <c r="F46" s="181"/>
      <c r="G46" s="256" t="s">
        <v>233</v>
      </c>
      <c r="H46" s="244" t="s">
        <v>203</v>
      </c>
      <c r="I46" s="181"/>
      <c r="J46" s="256" t="s">
        <v>234</v>
      </c>
      <c r="K46" s="102" t="s">
        <v>186</v>
      </c>
      <c r="L46" s="181"/>
      <c r="M46" s="269">
        <v>19</v>
      </c>
      <c r="N46" s="247">
        <f>IFERROR(SUM(F46,I46,L46)*M46,"")</f>
        <v>0</v>
      </c>
    </row>
    <row r="47" spans="1:14" ht="24" customHeight="1" thickBot="1" x14ac:dyDescent="0.35">
      <c r="A47" s="213" t="s">
        <v>251</v>
      </c>
      <c r="B47" s="466" t="s">
        <v>26</v>
      </c>
      <c r="C47" s="467"/>
      <c r="D47" s="230" t="s">
        <v>27</v>
      </c>
      <c r="E47" s="230" t="s">
        <v>241</v>
      </c>
      <c r="F47" s="230" t="s">
        <v>31</v>
      </c>
      <c r="G47" s="230" t="s">
        <v>27</v>
      </c>
      <c r="H47" s="230" t="s">
        <v>242</v>
      </c>
      <c r="I47" s="230" t="s">
        <v>31</v>
      </c>
      <c r="J47" s="230" t="s">
        <v>27</v>
      </c>
      <c r="K47" s="230" t="s">
        <v>243</v>
      </c>
      <c r="L47" s="230" t="s">
        <v>31</v>
      </c>
      <c r="M47" s="230" t="s">
        <v>33</v>
      </c>
      <c r="N47" s="173" t="s">
        <v>34</v>
      </c>
    </row>
    <row r="48" spans="1:14" ht="24" customHeight="1" x14ac:dyDescent="0.3">
      <c r="A48" s="293"/>
      <c r="B48" s="464" t="s">
        <v>380</v>
      </c>
      <c r="C48" s="465"/>
      <c r="D48" s="246" t="s">
        <v>317</v>
      </c>
      <c r="E48" s="127" t="s">
        <v>204</v>
      </c>
      <c r="F48" s="225"/>
      <c r="G48" s="246" t="s">
        <v>319</v>
      </c>
      <c r="H48" s="238" t="s">
        <v>203</v>
      </c>
      <c r="I48" s="225"/>
      <c r="J48" s="246" t="s">
        <v>321</v>
      </c>
      <c r="K48" s="81" t="s">
        <v>186</v>
      </c>
      <c r="L48" s="225"/>
      <c r="M48" s="268">
        <v>19</v>
      </c>
      <c r="N48" s="247">
        <f>IFERROR(SUM(F48,I48,L48)*M48,"")</f>
        <v>0</v>
      </c>
    </row>
    <row r="49" spans="1:14" ht="24" customHeight="1" x14ac:dyDescent="0.3">
      <c r="A49" s="288"/>
      <c r="B49" s="193" t="s">
        <v>381</v>
      </c>
      <c r="C49" s="254"/>
      <c r="D49" s="257" t="s">
        <v>318</v>
      </c>
      <c r="E49" s="136" t="s">
        <v>204</v>
      </c>
      <c r="F49" s="225"/>
      <c r="G49" s="257" t="s">
        <v>320</v>
      </c>
      <c r="H49" s="238" t="s">
        <v>203</v>
      </c>
      <c r="I49" s="225"/>
      <c r="J49" s="257" t="s">
        <v>322</v>
      </c>
      <c r="K49" s="81" t="s">
        <v>186</v>
      </c>
      <c r="L49" s="225"/>
      <c r="M49" s="268">
        <v>19</v>
      </c>
      <c r="N49" s="247">
        <f>IFERROR(SUM(F49,I49,L49)*M49,"")</f>
        <v>0</v>
      </c>
    </row>
    <row r="50" spans="1:14" ht="24" customHeight="1" x14ac:dyDescent="0.3">
      <c r="A50" s="288"/>
      <c r="B50" s="193" t="s">
        <v>382</v>
      </c>
      <c r="C50" s="254"/>
      <c r="D50" s="257" t="s">
        <v>235</v>
      </c>
      <c r="E50" s="136" t="s">
        <v>204</v>
      </c>
      <c r="F50" s="225"/>
      <c r="G50" s="257" t="s">
        <v>236</v>
      </c>
      <c r="H50" s="238" t="s">
        <v>203</v>
      </c>
      <c r="I50" s="225"/>
      <c r="J50" s="257" t="s">
        <v>237</v>
      </c>
      <c r="K50" s="81" t="s">
        <v>186</v>
      </c>
      <c r="L50" s="225"/>
      <c r="M50" s="268">
        <v>19</v>
      </c>
      <c r="N50" s="247">
        <f t="shared" ref="N50:N51" si="1">IFERROR(SUM(F50,I50,L50)*M50,"")</f>
        <v>0</v>
      </c>
    </row>
    <row r="51" spans="1:14" ht="24" customHeight="1" thickBot="1" x14ac:dyDescent="0.35">
      <c r="A51" s="289"/>
      <c r="B51" s="193" t="s">
        <v>256</v>
      </c>
      <c r="C51" s="254"/>
      <c r="D51" s="257" t="s">
        <v>238</v>
      </c>
      <c r="E51" s="136" t="s">
        <v>204</v>
      </c>
      <c r="F51" s="225"/>
      <c r="G51" s="257" t="s">
        <v>239</v>
      </c>
      <c r="H51" s="238" t="s">
        <v>203</v>
      </c>
      <c r="I51" s="225"/>
      <c r="J51" s="257" t="s">
        <v>240</v>
      </c>
      <c r="K51" s="81" t="s">
        <v>186</v>
      </c>
      <c r="L51" s="225"/>
      <c r="M51" s="269">
        <v>19</v>
      </c>
      <c r="N51" s="247">
        <f t="shared" si="1"/>
        <v>0</v>
      </c>
    </row>
    <row r="52" spans="1:14" ht="24" customHeight="1" thickBot="1" x14ac:dyDescent="0.35">
      <c r="A52" s="213" t="s">
        <v>254</v>
      </c>
      <c r="B52" s="466" t="s">
        <v>26</v>
      </c>
      <c r="C52" s="467"/>
      <c r="D52" s="230" t="s">
        <v>27</v>
      </c>
      <c r="E52" s="230" t="s">
        <v>241</v>
      </c>
      <c r="F52" s="230" t="s">
        <v>31</v>
      </c>
      <c r="G52" s="230" t="s">
        <v>27</v>
      </c>
      <c r="H52" s="230" t="s">
        <v>242</v>
      </c>
      <c r="I52" s="230" t="s">
        <v>31</v>
      </c>
      <c r="J52" s="230" t="s">
        <v>27</v>
      </c>
      <c r="K52" s="230" t="s">
        <v>243</v>
      </c>
      <c r="L52" s="230" t="s">
        <v>31</v>
      </c>
      <c r="M52" s="230" t="s">
        <v>33</v>
      </c>
      <c r="N52" s="173" t="s">
        <v>34</v>
      </c>
    </row>
    <row r="53" spans="1:14" ht="24" customHeight="1" x14ac:dyDescent="0.3">
      <c r="A53" s="290"/>
      <c r="B53" s="464" t="s">
        <v>253</v>
      </c>
      <c r="C53" s="465"/>
      <c r="D53" s="246" t="s">
        <v>323</v>
      </c>
      <c r="E53" s="78" t="s">
        <v>204</v>
      </c>
      <c r="F53" s="225"/>
      <c r="G53" s="246" t="s">
        <v>325</v>
      </c>
      <c r="H53" s="144" t="s">
        <v>203</v>
      </c>
      <c r="I53" s="225"/>
      <c r="J53" s="246" t="s">
        <v>327</v>
      </c>
      <c r="K53" s="81" t="s">
        <v>186</v>
      </c>
      <c r="L53" s="225"/>
      <c r="M53" s="268">
        <v>19</v>
      </c>
      <c r="N53" s="247">
        <f>IFERROR(SUM(F53,I53,L53)*M53,"")</f>
        <v>0</v>
      </c>
    </row>
    <row r="54" spans="1:14" ht="24" customHeight="1" thickBot="1" x14ac:dyDescent="0.35">
      <c r="A54" s="290"/>
      <c r="B54" s="310" t="s">
        <v>383</v>
      </c>
      <c r="C54" s="321"/>
      <c r="D54" s="246" t="s">
        <v>324</v>
      </c>
      <c r="E54" s="78" t="s">
        <v>204</v>
      </c>
      <c r="F54" s="225"/>
      <c r="G54" s="246" t="s">
        <v>326</v>
      </c>
      <c r="H54" s="144" t="s">
        <v>203</v>
      </c>
      <c r="I54" s="225"/>
      <c r="J54" s="246" t="s">
        <v>328</v>
      </c>
      <c r="K54" s="81" t="s">
        <v>186</v>
      </c>
      <c r="L54" s="225"/>
      <c r="M54" s="268">
        <v>19</v>
      </c>
      <c r="N54" s="247">
        <f t="shared" ref="N54:N58" si="2">IFERROR(SUM(F54,I54,L54)*M54,"")</f>
        <v>0</v>
      </c>
    </row>
    <row r="55" spans="1:14" ht="24" customHeight="1" thickBot="1" x14ac:dyDescent="0.35">
      <c r="A55" s="213" t="s">
        <v>252</v>
      </c>
      <c r="B55" s="466" t="s">
        <v>26</v>
      </c>
      <c r="C55" s="467"/>
      <c r="D55" s="230" t="s">
        <v>27</v>
      </c>
      <c r="E55" s="230" t="s">
        <v>241</v>
      </c>
      <c r="F55" s="230" t="s">
        <v>31</v>
      </c>
      <c r="G55" s="230" t="s">
        <v>27</v>
      </c>
      <c r="H55" s="230" t="s">
        <v>242</v>
      </c>
      <c r="I55" s="230" t="s">
        <v>31</v>
      </c>
      <c r="J55" s="230" t="s">
        <v>27</v>
      </c>
      <c r="K55" s="230" t="s">
        <v>243</v>
      </c>
      <c r="L55" s="230" t="s">
        <v>31</v>
      </c>
      <c r="M55" s="230" t="s">
        <v>33</v>
      </c>
      <c r="N55" s="173" t="s">
        <v>34</v>
      </c>
    </row>
    <row r="56" spans="1:14" ht="24" customHeight="1" x14ac:dyDescent="0.3">
      <c r="A56" s="293"/>
      <c r="B56" s="464" t="s">
        <v>384</v>
      </c>
      <c r="C56" s="465"/>
      <c r="D56" s="246" t="s">
        <v>355</v>
      </c>
      <c r="E56" s="78" t="s">
        <v>204</v>
      </c>
      <c r="F56" s="225"/>
      <c r="G56" s="246" t="s">
        <v>356</v>
      </c>
      <c r="H56" s="144" t="s">
        <v>203</v>
      </c>
      <c r="I56" s="225"/>
      <c r="J56" s="246" t="s">
        <v>357</v>
      </c>
      <c r="K56" s="81" t="s">
        <v>186</v>
      </c>
      <c r="L56" s="225"/>
      <c r="M56" s="270">
        <v>19</v>
      </c>
      <c r="N56" s="247">
        <f t="shared" si="2"/>
        <v>0</v>
      </c>
    </row>
    <row r="57" spans="1:14" ht="24" customHeight="1" x14ac:dyDescent="0.3">
      <c r="A57" s="288"/>
      <c r="B57" s="310" t="s">
        <v>255</v>
      </c>
      <c r="C57" s="321"/>
      <c r="D57" s="246" t="s">
        <v>329</v>
      </c>
      <c r="E57" s="78" t="s">
        <v>204</v>
      </c>
      <c r="F57" s="19"/>
      <c r="G57" s="246" t="s">
        <v>330</v>
      </c>
      <c r="H57" s="144" t="s">
        <v>203</v>
      </c>
      <c r="I57" s="225"/>
      <c r="J57" s="246" t="s">
        <v>331</v>
      </c>
      <c r="K57" s="81" t="s">
        <v>186</v>
      </c>
      <c r="L57" s="225"/>
      <c r="M57" s="270">
        <v>19</v>
      </c>
      <c r="N57" s="247">
        <f t="shared" si="2"/>
        <v>0</v>
      </c>
    </row>
    <row r="58" spans="1:14" ht="24" customHeight="1" thickBot="1" x14ac:dyDescent="0.35">
      <c r="A58" s="294"/>
      <c r="B58" s="447" t="s">
        <v>385</v>
      </c>
      <c r="C58" s="448"/>
      <c r="D58" s="258" t="s">
        <v>200</v>
      </c>
      <c r="E58" s="195" t="s">
        <v>204</v>
      </c>
      <c r="F58" s="194"/>
      <c r="G58" s="258" t="s">
        <v>201</v>
      </c>
      <c r="H58" s="241" t="s">
        <v>203</v>
      </c>
      <c r="I58" s="194"/>
      <c r="J58" s="258" t="s">
        <v>202</v>
      </c>
      <c r="K58" s="242" t="s">
        <v>186</v>
      </c>
      <c r="L58" s="225"/>
      <c r="M58" s="271">
        <v>19</v>
      </c>
      <c r="N58" s="247">
        <f t="shared" si="2"/>
        <v>0</v>
      </c>
    </row>
    <row r="59" spans="1:14" ht="24" customHeight="1" thickBot="1" x14ac:dyDescent="0.35">
      <c r="A59" s="213" t="s">
        <v>244</v>
      </c>
      <c r="B59" s="466" t="s">
        <v>26</v>
      </c>
      <c r="C59" s="467"/>
      <c r="D59" s="230" t="s">
        <v>27</v>
      </c>
      <c r="E59" s="230" t="s">
        <v>241</v>
      </c>
      <c r="F59" s="230" t="s">
        <v>31</v>
      </c>
      <c r="G59" s="230" t="s">
        <v>27</v>
      </c>
      <c r="H59" s="230" t="s">
        <v>242</v>
      </c>
      <c r="I59" s="230" t="s">
        <v>31</v>
      </c>
      <c r="J59" s="230" t="s">
        <v>360</v>
      </c>
      <c r="K59" s="230" t="s">
        <v>243</v>
      </c>
      <c r="L59" s="230" t="s">
        <v>31</v>
      </c>
      <c r="M59" s="230" t="s">
        <v>33</v>
      </c>
      <c r="N59" s="173" t="s">
        <v>34</v>
      </c>
    </row>
    <row r="60" spans="1:14" ht="24" customHeight="1" x14ac:dyDescent="0.3">
      <c r="A60" s="286"/>
      <c r="B60" s="479" t="s">
        <v>388</v>
      </c>
      <c r="C60" s="479"/>
      <c r="D60" s="246" t="s">
        <v>283</v>
      </c>
      <c r="E60" s="78" t="s">
        <v>204</v>
      </c>
      <c r="F60" s="19"/>
      <c r="G60" s="246" t="s">
        <v>288</v>
      </c>
      <c r="H60" s="144" t="s">
        <v>203</v>
      </c>
      <c r="I60" s="19"/>
      <c r="J60" s="246" t="s">
        <v>393</v>
      </c>
      <c r="K60" s="81" t="s">
        <v>186</v>
      </c>
      <c r="L60" s="19"/>
      <c r="M60" s="270">
        <v>15.5</v>
      </c>
      <c r="N60" s="247">
        <f t="shared" ref="N60:N62" si="3">IFERROR(SUM(F60,I60,L60)*M60,"")</f>
        <v>0</v>
      </c>
    </row>
    <row r="61" spans="1:14" ht="24" customHeight="1" x14ac:dyDescent="0.3">
      <c r="A61" s="287"/>
      <c r="B61" s="480" t="s">
        <v>389</v>
      </c>
      <c r="C61" s="480"/>
      <c r="D61" s="246" t="s">
        <v>391</v>
      </c>
      <c r="E61" s="78" t="s">
        <v>204</v>
      </c>
      <c r="F61" s="298"/>
      <c r="G61" s="246" t="s">
        <v>392</v>
      </c>
      <c r="H61" s="246" t="s">
        <v>203</v>
      </c>
      <c r="I61" s="225"/>
      <c r="J61" s="246" t="s">
        <v>394</v>
      </c>
      <c r="K61" s="81" t="s">
        <v>186</v>
      </c>
      <c r="L61" s="225"/>
      <c r="M61" s="270">
        <v>15.5</v>
      </c>
      <c r="N61" s="247">
        <f t="shared" si="3"/>
        <v>0</v>
      </c>
    </row>
    <row r="62" spans="1:14" ht="24" customHeight="1" x14ac:dyDescent="0.3">
      <c r="A62" s="287"/>
      <c r="B62" s="481" t="s">
        <v>390</v>
      </c>
      <c r="C62" s="481"/>
      <c r="D62" s="277" t="s">
        <v>303</v>
      </c>
      <c r="E62" s="278" t="s">
        <v>204</v>
      </c>
      <c r="F62" s="152"/>
      <c r="G62" s="277" t="s">
        <v>395</v>
      </c>
      <c r="H62" s="277" t="s">
        <v>203</v>
      </c>
      <c r="I62" s="194"/>
      <c r="J62" s="281" t="s">
        <v>360</v>
      </c>
      <c r="K62" s="282" t="s">
        <v>360</v>
      </c>
      <c r="L62" s="194"/>
      <c r="M62" s="270">
        <v>15.5</v>
      </c>
      <c r="N62" s="248">
        <f t="shared" si="3"/>
        <v>0</v>
      </c>
    </row>
    <row r="63" spans="1:14" ht="24" customHeight="1" thickBot="1" x14ac:dyDescent="0.35">
      <c r="A63" s="283"/>
      <c r="B63" s="430" t="s">
        <v>396</v>
      </c>
      <c r="C63" s="430"/>
      <c r="D63" s="295" t="s">
        <v>412</v>
      </c>
      <c r="E63" s="296" t="s">
        <v>204</v>
      </c>
      <c r="F63" s="299"/>
      <c r="G63" s="295" t="s">
        <v>413</v>
      </c>
      <c r="H63" s="295" t="s">
        <v>203</v>
      </c>
      <c r="I63" s="232"/>
      <c r="J63" s="295" t="s">
        <v>393</v>
      </c>
      <c r="K63" s="285" t="s">
        <v>186</v>
      </c>
      <c r="L63" s="181"/>
      <c r="M63" s="270">
        <v>15.5</v>
      </c>
      <c r="N63" s="250">
        <f t="shared" ref="N63:N66" si="4">IFERROR(SUM(F63,I63,L63)*M63,"")</f>
        <v>0</v>
      </c>
    </row>
    <row r="64" spans="1:14" ht="24" customHeight="1" x14ac:dyDescent="0.3">
      <c r="A64" s="286"/>
      <c r="B64" s="449" t="s">
        <v>397</v>
      </c>
      <c r="C64" s="449"/>
      <c r="D64" s="246" t="s">
        <v>401</v>
      </c>
      <c r="E64" s="78" t="s">
        <v>204</v>
      </c>
      <c r="F64" s="19"/>
      <c r="G64" s="246" t="s">
        <v>402</v>
      </c>
      <c r="H64" s="144" t="s">
        <v>203</v>
      </c>
      <c r="I64" s="225"/>
      <c r="J64" s="284" t="s">
        <v>393</v>
      </c>
      <c r="K64" s="285" t="s">
        <v>186</v>
      </c>
      <c r="L64" s="225"/>
      <c r="M64" s="270">
        <v>13.5</v>
      </c>
      <c r="N64" s="247">
        <f t="shared" si="4"/>
        <v>0</v>
      </c>
    </row>
    <row r="65" spans="1:15" ht="24" customHeight="1" x14ac:dyDescent="0.3">
      <c r="A65" s="287"/>
      <c r="B65" s="412" t="s">
        <v>398</v>
      </c>
      <c r="C65" s="412"/>
      <c r="D65" s="246" t="s">
        <v>403</v>
      </c>
      <c r="E65" s="78" t="s">
        <v>204</v>
      </c>
      <c r="F65" s="19"/>
      <c r="G65" s="246" t="s">
        <v>404</v>
      </c>
      <c r="H65" s="144" t="s">
        <v>203</v>
      </c>
      <c r="I65" s="225"/>
      <c r="J65" s="246" t="s">
        <v>405</v>
      </c>
      <c r="K65" s="81" t="s">
        <v>186</v>
      </c>
      <c r="L65" s="225"/>
      <c r="M65" s="270">
        <v>14.5</v>
      </c>
      <c r="N65" s="247">
        <f t="shared" si="4"/>
        <v>0</v>
      </c>
    </row>
    <row r="66" spans="1:15" ht="24" hidden="1" customHeight="1" x14ac:dyDescent="0.3">
      <c r="A66" s="287"/>
      <c r="B66" s="481" t="s">
        <v>399</v>
      </c>
      <c r="C66" s="481"/>
      <c r="D66" s="281" t="s">
        <v>406</v>
      </c>
      <c r="E66" s="300" t="s">
        <v>204</v>
      </c>
      <c r="F66" s="301"/>
      <c r="G66" s="277" t="s">
        <v>407</v>
      </c>
      <c r="H66" s="279" t="s">
        <v>203</v>
      </c>
      <c r="I66" s="194"/>
      <c r="J66" s="277" t="s">
        <v>408</v>
      </c>
      <c r="K66" s="81" t="s">
        <v>186</v>
      </c>
      <c r="L66" s="194"/>
      <c r="M66" s="280">
        <v>14.5</v>
      </c>
      <c r="N66" s="248">
        <f t="shared" si="4"/>
        <v>0</v>
      </c>
    </row>
    <row r="67" spans="1:15" ht="24" customHeight="1" thickBot="1" x14ac:dyDescent="0.35">
      <c r="A67" s="283"/>
      <c r="B67" s="478" t="s">
        <v>400</v>
      </c>
      <c r="C67" s="478"/>
      <c r="D67" s="295" t="s">
        <v>409</v>
      </c>
      <c r="E67" s="296" t="s">
        <v>204</v>
      </c>
      <c r="F67" s="232"/>
      <c r="G67" s="275" t="s">
        <v>410</v>
      </c>
      <c r="H67" s="249" t="s">
        <v>203</v>
      </c>
      <c r="I67" s="181"/>
      <c r="J67" s="275" t="s">
        <v>411</v>
      </c>
      <c r="K67" s="81" t="s">
        <v>186</v>
      </c>
      <c r="L67" s="181"/>
      <c r="M67" s="276">
        <v>19</v>
      </c>
      <c r="N67" s="250">
        <f t="shared" ref="N67" si="5">IFERROR(SUM(F67,I67,L67)*M67,"")</f>
        <v>0</v>
      </c>
    </row>
    <row r="68" spans="1:15" ht="16.95" customHeight="1" x14ac:dyDescent="0.3">
      <c r="A68" s="444" t="s">
        <v>257</v>
      </c>
      <c r="B68" s="449" t="s">
        <v>365</v>
      </c>
      <c r="C68" s="449"/>
      <c r="D68" s="226" t="s">
        <v>205</v>
      </c>
      <c r="E68" s="423" t="s">
        <v>199</v>
      </c>
      <c r="F68" s="424"/>
      <c r="G68" s="423"/>
      <c r="H68" s="450"/>
      <c r="I68" s="450"/>
      <c r="J68" s="450"/>
      <c r="K68" s="424"/>
      <c r="L68" s="171"/>
      <c r="M68" s="208">
        <v>2.5</v>
      </c>
      <c r="N68" s="240">
        <f t="shared" ref="N68:N73" si="6">IFERROR((L68)*M68,"")</f>
        <v>0</v>
      </c>
    </row>
    <row r="69" spans="1:15" ht="16.95" customHeight="1" x14ac:dyDescent="0.3">
      <c r="A69" s="445"/>
      <c r="B69" s="412" t="s">
        <v>366</v>
      </c>
      <c r="C69" s="412"/>
      <c r="D69" s="136" t="s">
        <v>258</v>
      </c>
      <c r="E69" s="437" t="s">
        <v>225</v>
      </c>
      <c r="F69" s="439"/>
      <c r="G69" s="437"/>
      <c r="H69" s="438"/>
      <c r="I69" s="438"/>
      <c r="J69" s="438"/>
      <c r="K69" s="439"/>
      <c r="L69" s="171"/>
      <c r="M69" s="266">
        <v>4</v>
      </c>
      <c r="N69" s="240">
        <f t="shared" si="6"/>
        <v>0</v>
      </c>
    </row>
    <row r="70" spans="1:15" ht="16.95" customHeight="1" x14ac:dyDescent="0.3">
      <c r="A70" s="445"/>
      <c r="B70" s="412" t="s">
        <v>367</v>
      </c>
      <c r="C70" s="412"/>
      <c r="D70" s="136" t="s">
        <v>259</v>
      </c>
      <c r="E70" s="437" t="s">
        <v>225</v>
      </c>
      <c r="F70" s="439"/>
      <c r="G70" s="437"/>
      <c r="H70" s="438"/>
      <c r="I70" s="438"/>
      <c r="J70" s="438"/>
      <c r="K70" s="439"/>
      <c r="L70" s="171"/>
      <c r="M70" s="266">
        <v>4</v>
      </c>
      <c r="N70" s="240">
        <f t="shared" si="6"/>
        <v>0</v>
      </c>
    </row>
    <row r="71" spans="1:15" ht="16.95" customHeight="1" x14ac:dyDescent="0.3">
      <c r="A71" s="445"/>
      <c r="B71" s="412" t="s">
        <v>368</v>
      </c>
      <c r="C71" s="412"/>
      <c r="D71" s="136" t="s">
        <v>260</v>
      </c>
      <c r="E71" s="437" t="s">
        <v>225</v>
      </c>
      <c r="F71" s="439"/>
      <c r="G71" s="437"/>
      <c r="H71" s="438"/>
      <c r="I71" s="438"/>
      <c r="J71" s="438"/>
      <c r="K71" s="439"/>
      <c r="L71" s="171"/>
      <c r="M71" s="266">
        <v>4</v>
      </c>
      <c r="N71" s="240">
        <f t="shared" si="6"/>
        <v>0</v>
      </c>
    </row>
    <row r="72" spans="1:15" ht="16.95" customHeight="1" x14ac:dyDescent="0.3">
      <c r="A72" s="445"/>
      <c r="B72" s="412" t="s">
        <v>369</v>
      </c>
      <c r="C72" s="412"/>
      <c r="D72" s="136" t="s">
        <v>228</v>
      </c>
      <c r="E72" s="437" t="s">
        <v>225</v>
      </c>
      <c r="F72" s="439"/>
      <c r="G72" s="437"/>
      <c r="H72" s="438"/>
      <c r="I72" s="438"/>
      <c r="J72" s="438"/>
      <c r="K72" s="439"/>
      <c r="L72" s="171"/>
      <c r="M72" s="266">
        <v>4</v>
      </c>
      <c r="N72" s="240">
        <f t="shared" si="6"/>
        <v>0</v>
      </c>
    </row>
    <row r="73" spans="1:15" ht="16.95" customHeight="1" thickBot="1" x14ac:dyDescent="0.35">
      <c r="A73" s="446"/>
      <c r="B73" s="447" t="s">
        <v>261</v>
      </c>
      <c r="C73" s="448"/>
      <c r="D73" s="227" t="s">
        <v>262</v>
      </c>
      <c r="E73" s="442" t="s">
        <v>225</v>
      </c>
      <c r="F73" s="443"/>
      <c r="G73" s="442"/>
      <c r="H73" s="451"/>
      <c r="I73" s="451"/>
      <c r="J73" s="451"/>
      <c r="K73" s="443"/>
      <c r="L73" s="196"/>
      <c r="M73" s="272">
        <v>6</v>
      </c>
      <c r="N73" s="259">
        <f t="shared" si="6"/>
        <v>0</v>
      </c>
    </row>
    <row r="74" spans="1:15" ht="16.95" customHeight="1" x14ac:dyDescent="0.3">
      <c r="A74" s="431" t="s">
        <v>370</v>
      </c>
      <c r="B74" s="425" t="s">
        <v>155</v>
      </c>
      <c r="C74" s="426"/>
      <c r="D74" s="426"/>
      <c r="E74" s="426"/>
      <c r="F74" s="426"/>
      <c r="G74" s="426"/>
      <c r="H74" s="426"/>
      <c r="I74" s="426"/>
      <c r="J74" s="426"/>
      <c r="K74" s="426"/>
      <c r="L74" s="426"/>
      <c r="M74" s="426"/>
      <c r="N74" s="427"/>
    </row>
    <row r="75" spans="1:15" ht="16.95" customHeight="1" x14ac:dyDescent="0.3">
      <c r="A75" s="432"/>
      <c r="B75" s="310" t="s">
        <v>214</v>
      </c>
      <c r="C75" s="321"/>
      <c r="D75" s="136" t="s">
        <v>212</v>
      </c>
      <c r="E75" s="428" t="s">
        <v>203</v>
      </c>
      <c r="F75" s="429"/>
      <c r="G75" s="19"/>
      <c r="H75" s="356" t="s">
        <v>213</v>
      </c>
      <c r="I75" s="357"/>
      <c r="J75" s="428" t="s">
        <v>186</v>
      </c>
      <c r="K75" s="429"/>
      <c r="L75" s="19"/>
      <c r="M75" s="208">
        <v>10.5</v>
      </c>
      <c r="N75" s="247">
        <f>IFERROR(SUM(G75,L75)*M75,"")</f>
        <v>0</v>
      </c>
    </row>
    <row r="76" spans="1:15" ht="16.95" customHeight="1" x14ac:dyDescent="0.3">
      <c r="A76" s="432"/>
      <c r="B76" s="260" t="s">
        <v>209</v>
      </c>
      <c r="C76" s="5"/>
      <c r="D76" s="136" t="s">
        <v>215</v>
      </c>
      <c r="E76" s="428" t="s">
        <v>203</v>
      </c>
      <c r="F76" s="429"/>
      <c r="G76" s="4"/>
      <c r="H76" s="440" t="s">
        <v>216</v>
      </c>
      <c r="I76" s="441"/>
      <c r="J76" s="428" t="s">
        <v>186</v>
      </c>
      <c r="K76" s="429"/>
      <c r="L76" s="19"/>
      <c r="M76" s="208">
        <v>10.5</v>
      </c>
      <c r="N76" s="247">
        <f>IFERROR(SUM(G76,L76)*M76,"")</f>
        <v>0</v>
      </c>
    </row>
    <row r="77" spans="1:15" ht="16.95" customHeight="1" thickBot="1" x14ac:dyDescent="0.35">
      <c r="A77" s="432"/>
      <c r="B77" s="261" t="s">
        <v>227</v>
      </c>
      <c r="C77" s="68"/>
      <c r="D77" s="226" t="s">
        <v>217</v>
      </c>
      <c r="E77" s="435" t="s">
        <v>203</v>
      </c>
      <c r="F77" s="436"/>
      <c r="G77" s="4"/>
      <c r="H77" s="433" t="s">
        <v>218</v>
      </c>
      <c r="I77" s="434"/>
      <c r="J77" s="435" t="s">
        <v>186</v>
      </c>
      <c r="K77" s="436"/>
      <c r="L77" s="174"/>
      <c r="M77" s="208">
        <v>10.5</v>
      </c>
      <c r="N77" s="247">
        <f t="shared" ref="N77" si="7">IFERROR(SUM(G77,L77)*M77,"")</f>
        <v>0</v>
      </c>
    </row>
    <row r="78" spans="1:15" ht="15" customHeight="1" x14ac:dyDescent="0.3">
      <c r="A78" s="432"/>
      <c r="B78" s="425" t="s">
        <v>208</v>
      </c>
      <c r="C78" s="426"/>
      <c r="D78" s="426"/>
      <c r="E78" s="426"/>
      <c r="F78" s="426"/>
      <c r="G78" s="426"/>
      <c r="H78" s="426"/>
      <c r="I78" s="426"/>
      <c r="J78" s="426"/>
      <c r="K78" s="426"/>
      <c r="L78" s="426"/>
      <c r="M78" s="426"/>
      <c r="N78" s="427"/>
      <c r="O78" s="17"/>
    </row>
    <row r="79" spans="1:15" ht="15" customHeight="1" x14ac:dyDescent="0.3">
      <c r="A79" s="432"/>
      <c r="B79" s="310" t="s">
        <v>214</v>
      </c>
      <c r="C79" s="321"/>
      <c r="D79" s="136" t="s">
        <v>219</v>
      </c>
      <c r="E79" s="428" t="s">
        <v>203</v>
      </c>
      <c r="F79" s="429"/>
      <c r="G79" s="262"/>
      <c r="H79" s="356" t="s">
        <v>220</v>
      </c>
      <c r="I79" s="357"/>
      <c r="J79" s="428" t="s">
        <v>186</v>
      </c>
      <c r="K79" s="429"/>
      <c r="L79" s="273"/>
      <c r="M79" s="208">
        <v>10.5</v>
      </c>
      <c r="N79" s="247">
        <f>IFERROR(SUM(G79,L79)*M79,"")</f>
        <v>0</v>
      </c>
      <c r="O79" s="17"/>
    </row>
    <row r="80" spans="1:15" ht="15" customHeight="1" x14ac:dyDescent="0.3">
      <c r="A80" s="432"/>
      <c r="B80" s="310" t="s">
        <v>206</v>
      </c>
      <c r="C80" s="321"/>
      <c r="D80" s="226" t="s">
        <v>221</v>
      </c>
      <c r="E80" s="428" t="s">
        <v>203</v>
      </c>
      <c r="F80" s="429"/>
      <c r="G80" s="262"/>
      <c r="H80" s="440" t="s">
        <v>223</v>
      </c>
      <c r="I80" s="441"/>
      <c r="J80" s="428" t="s">
        <v>186</v>
      </c>
      <c r="K80" s="429"/>
      <c r="L80" s="274"/>
      <c r="M80" s="208">
        <v>10.5</v>
      </c>
      <c r="N80" s="247">
        <f t="shared" ref="N80:N81" si="8">IFERROR(SUM(G80,L80)*M80,"")</f>
        <v>0</v>
      </c>
      <c r="O80" s="17"/>
    </row>
    <row r="81" spans="1:15" ht="15" customHeight="1" thickBot="1" x14ac:dyDescent="0.35">
      <c r="A81" s="432"/>
      <c r="B81" s="447" t="s">
        <v>207</v>
      </c>
      <c r="C81" s="448"/>
      <c r="D81" s="184" t="s">
        <v>222</v>
      </c>
      <c r="E81" s="435" t="s">
        <v>203</v>
      </c>
      <c r="F81" s="436"/>
      <c r="G81" s="88"/>
      <c r="H81" s="433" t="s">
        <v>224</v>
      </c>
      <c r="I81" s="434"/>
      <c r="J81" s="435" t="s">
        <v>186</v>
      </c>
      <c r="K81" s="436"/>
      <c r="L81" s="101"/>
      <c r="M81" s="208">
        <v>10.5</v>
      </c>
      <c r="N81" s="248">
        <f t="shared" si="8"/>
        <v>0</v>
      </c>
      <c r="O81" s="17"/>
    </row>
    <row r="82" spans="1:15" ht="15" hidden="1" customHeight="1" thickBot="1" x14ac:dyDescent="0.35">
      <c r="A82" s="403" t="s">
        <v>263</v>
      </c>
      <c r="B82" s="466" t="s">
        <v>26</v>
      </c>
      <c r="C82" s="467"/>
      <c r="D82" s="230" t="s">
        <v>27</v>
      </c>
      <c r="E82" s="230" t="s">
        <v>75</v>
      </c>
      <c r="F82" s="230" t="s">
        <v>31</v>
      </c>
      <c r="G82" s="230" t="s">
        <v>27</v>
      </c>
      <c r="H82" s="230" t="s">
        <v>242</v>
      </c>
      <c r="I82" s="230" t="s">
        <v>31</v>
      </c>
      <c r="J82" s="230" t="s">
        <v>27</v>
      </c>
      <c r="K82" s="230" t="s">
        <v>243</v>
      </c>
      <c r="L82" s="230" t="s">
        <v>31</v>
      </c>
      <c r="M82" s="230" t="s">
        <v>33</v>
      </c>
      <c r="N82" s="173" t="s">
        <v>34</v>
      </c>
      <c r="O82" s="17"/>
    </row>
    <row r="83" spans="1:15" ht="15" hidden="1" customHeight="1" x14ac:dyDescent="0.3">
      <c r="A83" s="403"/>
      <c r="B83" s="464" t="s">
        <v>266</v>
      </c>
      <c r="C83" s="465"/>
      <c r="D83" s="147" t="s">
        <v>265</v>
      </c>
      <c r="E83" s="147" t="s">
        <v>264</v>
      </c>
      <c r="F83" s="174"/>
      <c r="G83" s="147" t="s">
        <v>269</v>
      </c>
      <c r="H83" s="147" t="s">
        <v>270</v>
      </c>
      <c r="I83" s="174"/>
      <c r="J83" s="147" t="s">
        <v>272</v>
      </c>
      <c r="K83" s="147" t="s">
        <v>271</v>
      </c>
      <c r="L83" s="171"/>
      <c r="M83" s="208">
        <v>13.5</v>
      </c>
      <c r="N83" s="240">
        <f>IFERROR(SUM(F83,I83,L83)*M83,"")</f>
        <v>0</v>
      </c>
      <c r="O83" s="17"/>
    </row>
    <row r="84" spans="1:15" ht="15" hidden="1" customHeight="1" x14ac:dyDescent="0.3">
      <c r="A84" s="403"/>
      <c r="B84" s="310" t="s">
        <v>267</v>
      </c>
      <c r="C84" s="321"/>
      <c r="D84" s="149" t="s">
        <v>273</v>
      </c>
      <c r="E84" s="136" t="s">
        <v>264</v>
      </c>
      <c r="F84" s="215"/>
      <c r="G84" s="149" t="s">
        <v>274</v>
      </c>
      <c r="H84" s="149" t="s">
        <v>270</v>
      </c>
      <c r="I84" s="19"/>
      <c r="J84" s="149" t="s">
        <v>275</v>
      </c>
      <c r="K84" s="149" t="s">
        <v>271</v>
      </c>
      <c r="L84" s="219"/>
      <c r="M84" s="208">
        <v>13.5</v>
      </c>
      <c r="N84" s="247">
        <f>IFERROR(SUM(F84,I84,L84)*M84,"")</f>
        <v>0</v>
      </c>
      <c r="O84" s="17"/>
    </row>
    <row r="85" spans="1:15" ht="15" hidden="1" customHeight="1" x14ac:dyDescent="0.3">
      <c r="A85" s="403"/>
      <c r="B85" s="310" t="s">
        <v>268</v>
      </c>
      <c r="C85" s="321"/>
      <c r="D85" s="149" t="s">
        <v>276</v>
      </c>
      <c r="E85" s="136" t="s">
        <v>264</v>
      </c>
      <c r="F85" s="215"/>
      <c r="G85" s="136" t="s">
        <v>277</v>
      </c>
      <c r="H85" s="149" t="s">
        <v>270</v>
      </c>
      <c r="I85" s="19"/>
      <c r="J85" s="136" t="s">
        <v>278</v>
      </c>
      <c r="K85" s="149" t="s">
        <v>271</v>
      </c>
      <c r="L85" s="219"/>
      <c r="M85" s="208">
        <v>13.5</v>
      </c>
      <c r="N85" s="247">
        <f>IFERROR(SUM(F85,I85,L85)*M85,"")</f>
        <v>0</v>
      </c>
      <c r="O85" s="17"/>
    </row>
    <row r="86" spans="1:15" ht="15" hidden="1" customHeight="1" x14ac:dyDescent="0.3">
      <c r="A86" s="403"/>
      <c r="B86" s="310" t="s">
        <v>336</v>
      </c>
      <c r="C86" s="321"/>
      <c r="D86" s="149" t="s">
        <v>332</v>
      </c>
      <c r="E86" s="136" t="s">
        <v>333</v>
      </c>
      <c r="F86" s="215"/>
      <c r="G86" s="149" t="s">
        <v>334</v>
      </c>
      <c r="H86" s="136" t="s">
        <v>335</v>
      </c>
      <c r="I86" s="221"/>
      <c r="J86" s="472"/>
      <c r="K86" s="473"/>
      <c r="L86" s="474"/>
      <c r="M86" s="208">
        <v>12.5</v>
      </c>
      <c r="N86" s="247">
        <f>IFERROR(SUM(F86,I86)*M86,"")</f>
        <v>0</v>
      </c>
      <c r="O86" s="17"/>
    </row>
    <row r="87" spans="1:15" ht="13.95" hidden="1" customHeight="1" thickBot="1" x14ac:dyDescent="0.35">
      <c r="A87" s="403"/>
      <c r="B87" s="447" t="s">
        <v>337</v>
      </c>
      <c r="C87" s="448"/>
      <c r="D87" s="182" t="s">
        <v>338</v>
      </c>
      <c r="E87" s="227" t="s">
        <v>333</v>
      </c>
      <c r="F87" s="220"/>
      <c r="G87" s="182" t="s">
        <v>339</v>
      </c>
      <c r="H87" s="227" t="s">
        <v>335</v>
      </c>
      <c r="I87" s="222"/>
      <c r="J87" s="475"/>
      <c r="K87" s="476"/>
      <c r="L87" s="477"/>
      <c r="M87" s="208">
        <v>12.5</v>
      </c>
      <c r="N87" s="247">
        <f>IFERROR(SUM(F87,I87)*M87,"")</f>
        <v>0</v>
      </c>
    </row>
    <row r="88" spans="1:15" ht="15" thickBot="1" x14ac:dyDescent="0.35">
      <c r="A88" s="263"/>
      <c r="B88" s="183"/>
      <c r="C88" s="180"/>
      <c r="D88" s="264"/>
      <c r="E88" s="264"/>
      <c r="F88" s="264"/>
      <c r="G88" s="111"/>
      <c r="H88" s="264"/>
      <c r="I88" s="265"/>
      <c r="J88" s="265"/>
      <c r="K88" s="265"/>
      <c r="L88" s="52" t="s">
        <v>131</v>
      </c>
      <c r="M88" s="53"/>
      <c r="N88" s="54">
        <f xml:space="preserve"> SUM(N18:N19,N21:N24,N26:N29,N31:N37,N38:N41,N43:N46,N48:N51,N53:N54,N56:N58,N60:N73,N75:N77,N79:N87)</f>
        <v>0</v>
      </c>
    </row>
  </sheetData>
  <mergeCells count="127">
    <mergeCell ref="B67:C67"/>
    <mergeCell ref="B59:C59"/>
    <mergeCell ref="B60:C60"/>
    <mergeCell ref="B61:C61"/>
    <mergeCell ref="B62:C62"/>
    <mergeCell ref="B58:C58"/>
    <mergeCell ref="B57:C57"/>
    <mergeCell ref="B54:C54"/>
    <mergeCell ref="B53:C53"/>
    <mergeCell ref="B56:C56"/>
    <mergeCell ref="B55:C55"/>
    <mergeCell ref="B64:C64"/>
    <mergeCell ref="B65:C65"/>
    <mergeCell ref="B66:C66"/>
    <mergeCell ref="J86:L86"/>
    <mergeCell ref="J87:L87"/>
    <mergeCell ref="B86:C86"/>
    <mergeCell ref="B87:C87"/>
    <mergeCell ref="B83:C83"/>
    <mergeCell ref="J81:K81"/>
    <mergeCell ref="H81:I81"/>
    <mergeCell ref="E81:F81"/>
    <mergeCell ref="B81:C81"/>
    <mergeCell ref="B48:C48"/>
    <mergeCell ref="B42:C42"/>
    <mergeCell ref="B9:D9"/>
    <mergeCell ref="B85:C85"/>
    <mergeCell ref="B84:C84"/>
    <mergeCell ref="B82:C82"/>
    <mergeCell ref="H75:I75"/>
    <mergeCell ref="E75:F75"/>
    <mergeCell ref="B75:C75"/>
    <mergeCell ref="B74:N74"/>
    <mergeCell ref="E69:F69"/>
    <mergeCell ref="G71:K71"/>
    <mergeCell ref="E71:F71"/>
    <mergeCell ref="E70:F70"/>
    <mergeCell ref="B80:C80"/>
    <mergeCell ref="E80:F80"/>
    <mergeCell ref="H80:I80"/>
    <mergeCell ref="J80:K80"/>
    <mergeCell ref="J75:K75"/>
    <mergeCell ref="E39:K39"/>
    <mergeCell ref="B52:C52"/>
    <mergeCell ref="B47:C47"/>
    <mergeCell ref="E38:K38"/>
    <mergeCell ref="E41:K41"/>
    <mergeCell ref="A17:A19"/>
    <mergeCell ref="B40:C40"/>
    <mergeCell ref="B41:C41"/>
    <mergeCell ref="B38:C38"/>
    <mergeCell ref="B20:C20"/>
    <mergeCell ref="A38:A41"/>
    <mergeCell ref="G8:J8"/>
    <mergeCell ref="E9:F9"/>
    <mergeCell ref="G9:J9"/>
    <mergeCell ref="E10:F10"/>
    <mergeCell ref="G10:J10"/>
    <mergeCell ref="E40:K40"/>
    <mergeCell ref="A68:A73"/>
    <mergeCell ref="B71:C71"/>
    <mergeCell ref="B73:C73"/>
    <mergeCell ref="B72:C72"/>
    <mergeCell ref="B70:C70"/>
    <mergeCell ref="B69:C69"/>
    <mergeCell ref="B68:C68"/>
    <mergeCell ref="G68:K68"/>
    <mergeCell ref="G69:K69"/>
    <mergeCell ref="G70:K70"/>
    <mergeCell ref="G73:K73"/>
    <mergeCell ref="E76:F76"/>
    <mergeCell ref="H77:I77"/>
    <mergeCell ref="J77:K77"/>
    <mergeCell ref="G72:K72"/>
    <mergeCell ref="H76:I76"/>
    <mergeCell ref="J76:K76"/>
    <mergeCell ref="E77:F77"/>
    <mergeCell ref="E72:F72"/>
    <mergeCell ref="E73:F73"/>
    <mergeCell ref="A82:A87"/>
    <mergeCell ref="E14:J14"/>
    <mergeCell ref="B15:D15"/>
    <mergeCell ref="E15:J15"/>
    <mergeCell ref="B31:C31"/>
    <mergeCell ref="B26:C26"/>
    <mergeCell ref="B27:C27"/>
    <mergeCell ref="B30:C30"/>
    <mergeCell ref="B17:C17"/>
    <mergeCell ref="E17:K17"/>
    <mergeCell ref="B18:C18"/>
    <mergeCell ref="E18:K18"/>
    <mergeCell ref="B19:C19"/>
    <mergeCell ref="E19:K19"/>
    <mergeCell ref="B25:C25"/>
    <mergeCell ref="B34:C34"/>
    <mergeCell ref="E68:F68"/>
    <mergeCell ref="B78:N78"/>
    <mergeCell ref="B79:C79"/>
    <mergeCell ref="E79:F79"/>
    <mergeCell ref="H79:I79"/>
    <mergeCell ref="J79:K79"/>
    <mergeCell ref="B63:C63"/>
    <mergeCell ref="A74:A81"/>
    <mergeCell ref="K1:L1"/>
    <mergeCell ref="K2:L2"/>
    <mergeCell ref="K3:L3"/>
    <mergeCell ref="K5:L5"/>
    <mergeCell ref="M5:N5"/>
    <mergeCell ref="B6:D6"/>
    <mergeCell ref="E6:J6"/>
    <mergeCell ref="K6:N6"/>
    <mergeCell ref="K9:N15"/>
    <mergeCell ref="B10:D10"/>
    <mergeCell ref="B11:D11"/>
    <mergeCell ref="E11:J11"/>
    <mergeCell ref="B12:D12"/>
    <mergeCell ref="E12:J12"/>
    <mergeCell ref="B13:D13"/>
    <mergeCell ref="B7:D7"/>
    <mergeCell ref="K7:N7"/>
    <mergeCell ref="B8:D8"/>
    <mergeCell ref="K8:N8"/>
    <mergeCell ref="E13:J13"/>
    <mergeCell ref="B14:D14"/>
    <mergeCell ref="G7:J7"/>
    <mergeCell ref="E7:F7"/>
    <mergeCell ref="E8:F8"/>
  </mergeCells>
  <phoneticPr fontId="17" type="noConversion"/>
  <hyperlinks>
    <hyperlink ref="M1" r:id="rId1" xr:uid="{F1DD15A3-D257-4604-90B8-CC244DE6B3FF}"/>
  </hyperlinks>
  <pageMargins left="0.25" right="0.25" top="0.75" bottom="0.75" header="0.3" footer="0.3"/>
  <pageSetup scale="32" fitToHeight="0" orientation="portrait" r:id="rId2"/>
  <headerFooter>
    <oddFooter>Page &amp;P of &amp;N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/>
  <dimension ref="B2:F15"/>
  <sheetViews>
    <sheetView workbookViewId="0">
      <pane xSplit="2" ySplit="3" topLeftCell="C5" activePane="bottomRight" state="frozen"/>
      <selection pane="topRight" activeCell="C1" sqref="C1"/>
      <selection pane="bottomLeft" activeCell="A4" sqref="A4"/>
      <selection pane="bottomRight" activeCell="C12" sqref="C12"/>
    </sheetView>
  </sheetViews>
  <sheetFormatPr defaultColWidth="8.6640625" defaultRowHeight="14.4" x14ac:dyDescent="0.3"/>
  <cols>
    <col min="2" max="2" width="28.44140625" bestFit="1" customWidth="1"/>
  </cols>
  <sheetData>
    <row r="2" spans="2:6" x14ac:dyDescent="0.3">
      <c r="C2" s="482" t="s">
        <v>132</v>
      </c>
      <c r="D2" s="482"/>
      <c r="E2" s="482" t="s">
        <v>133</v>
      </c>
      <c r="F2" s="482"/>
    </row>
    <row r="3" spans="2:6" x14ac:dyDescent="0.3">
      <c r="C3" s="83" t="s">
        <v>28</v>
      </c>
      <c r="D3" s="83" t="s">
        <v>29</v>
      </c>
      <c r="E3" s="83" t="s">
        <v>28</v>
      </c>
      <c r="F3" s="83" t="s">
        <v>29</v>
      </c>
    </row>
    <row r="4" spans="2:6" x14ac:dyDescent="0.3">
      <c r="B4" t="s">
        <v>134</v>
      </c>
      <c r="C4" s="83">
        <v>50</v>
      </c>
      <c r="D4" s="83" t="s">
        <v>198</v>
      </c>
      <c r="E4" s="83"/>
      <c r="F4" s="83"/>
    </row>
    <row r="5" spans="2:6" x14ac:dyDescent="0.3">
      <c r="B5" t="s">
        <v>196</v>
      </c>
      <c r="C5" s="83">
        <v>5</v>
      </c>
      <c r="D5" s="83">
        <v>10</v>
      </c>
      <c r="E5" s="83">
        <v>5</v>
      </c>
      <c r="F5" s="83">
        <v>10</v>
      </c>
    </row>
    <row r="6" spans="2:6" x14ac:dyDescent="0.3">
      <c r="B6" t="s">
        <v>135</v>
      </c>
      <c r="C6" s="83"/>
      <c r="D6" s="83"/>
      <c r="E6" s="83">
        <v>100</v>
      </c>
      <c r="F6" s="83"/>
    </row>
    <row r="7" spans="2:6" x14ac:dyDescent="0.3">
      <c r="B7" t="s">
        <v>136</v>
      </c>
      <c r="C7" s="83">
        <v>18</v>
      </c>
      <c r="D7" s="83">
        <v>120</v>
      </c>
      <c r="E7" s="83"/>
      <c r="F7" s="83"/>
    </row>
    <row r="8" spans="2:6" x14ac:dyDescent="0.3">
      <c r="B8" t="s">
        <v>137</v>
      </c>
      <c r="C8" s="83"/>
      <c r="D8" s="83"/>
      <c r="E8" s="83">
        <v>10</v>
      </c>
      <c r="F8" s="83" t="s">
        <v>197</v>
      </c>
    </row>
    <row r="9" spans="2:6" x14ac:dyDescent="0.3">
      <c r="B9" t="s">
        <v>138</v>
      </c>
      <c r="C9" s="83">
        <v>50</v>
      </c>
      <c r="D9" s="83">
        <v>200</v>
      </c>
      <c r="E9" s="83"/>
      <c r="F9" s="83"/>
    </row>
    <row r="10" spans="2:6" x14ac:dyDescent="0.3">
      <c r="B10" t="s">
        <v>139</v>
      </c>
      <c r="C10" s="83"/>
      <c r="D10" s="83"/>
      <c r="E10" s="83">
        <v>10</v>
      </c>
      <c r="F10" s="83"/>
    </row>
    <row r="11" spans="2:6" x14ac:dyDescent="0.3">
      <c r="B11" t="s">
        <v>140</v>
      </c>
      <c r="C11" s="83"/>
      <c r="D11" s="83"/>
      <c r="E11" s="83">
        <v>5</v>
      </c>
      <c r="F11" s="83">
        <v>10</v>
      </c>
    </row>
    <row r="12" spans="2:6" x14ac:dyDescent="0.3">
      <c r="B12" t="s">
        <v>141</v>
      </c>
      <c r="C12" s="83">
        <v>25</v>
      </c>
      <c r="D12" s="83">
        <v>50</v>
      </c>
      <c r="E12" s="83">
        <v>50</v>
      </c>
      <c r="F12" s="83">
        <v>100</v>
      </c>
    </row>
    <row r="13" spans="2:6" x14ac:dyDescent="0.3">
      <c r="B13" t="s">
        <v>142</v>
      </c>
      <c r="C13" s="83"/>
      <c r="D13" s="83"/>
      <c r="E13" s="83">
        <v>10</v>
      </c>
      <c r="F13" s="83" t="s">
        <v>197</v>
      </c>
    </row>
    <row r="14" spans="2:6" x14ac:dyDescent="0.3">
      <c r="B14" t="s">
        <v>143</v>
      </c>
      <c r="C14" s="83">
        <v>20</v>
      </c>
      <c r="D14" s="83" t="s">
        <v>197</v>
      </c>
      <c r="E14" s="83">
        <v>60</v>
      </c>
      <c r="F14" s="83" t="s">
        <v>197</v>
      </c>
    </row>
    <row r="15" spans="2:6" x14ac:dyDescent="0.3">
      <c r="B15" t="s">
        <v>144</v>
      </c>
      <c r="C15" s="83">
        <v>12</v>
      </c>
      <c r="D15" s="83" t="s">
        <v>197</v>
      </c>
      <c r="E15" s="83">
        <v>72</v>
      </c>
      <c r="F15" s="83" t="s">
        <v>197</v>
      </c>
    </row>
  </sheetData>
  <mergeCells count="2">
    <mergeCell ref="C2:D2"/>
    <mergeCell ref="E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Babiators Order Form_US</vt:lpstr>
      <vt:lpstr>2023 Order Form</vt:lpstr>
      <vt:lpstr>Minimums</vt:lpstr>
      <vt:lpstr>'2023 Order Form'!Print_Area</vt:lpstr>
      <vt:lpstr>'Babiators Order Form_US'!Print_Area</vt:lpstr>
      <vt:lpstr>'2023 Order Form'!Print_Titles</vt:lpstr>
      <vt:lpstr>'Babiators Order Form_US'!Print_Titles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</dc:creator>
  <cp:lastModifiedBy>Wes Busroe</cp:lastModifiedBy>
  <cp:revision/>
  <cp:lastPrinted>2023-01-31T18:02:39Z</cp:lastPrinted>
  <dcterms:created xsi:type="dcterms:W3CDTF">2012-05-02T19:26:14Z</dcterms:created>
  <dcterms:modified xsi:type="dcterms:W3CDTF">2023-06-16T15:41:12Z</dcterms:modified>
</cp:coreProperties>
</file>